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W:\CMS\Temp\"/>
    </mc:Choice>
  </mc:AlternateContent>
  <xr:revisionPtr revIDLastSave="0" documentId="13_ncr:1_{1234B206-53C7-475B-B54E-08E998E0159C}" xr6:coauthVersionLast="36" xr6:coauthVersionMax="36" xr10:uidLastSave="{00000000-0000-0000-0000-000000000000}"/>
  <workbookProtection workbookAlgorithmName="SHA-512" workbookHashValue="jL48L6OhJchHGdmPumPEoViOxj8DRnu2SkQwOD4HRIjYcnb9g/wkV8FHIaAzmwl+36dqdxzNnaAi5o9gq/QbmA==" workbookSaltValue="BOxSlbA4zxby0jPxH7MuJw==" workbookSpinCount="100000" lockStructure="1"/>
  <bookViews>
    <workbookView xWindow="0" yWindow="0" windowWidth="22860" windowHeight="11460" xr2:uid="{D19E6633-5334-4946-B7A3-854C43A9427D}"/>
  </bookViews>
  <sheets>
    <sheet name="JMF Submission Form" sheetId="1" r:id="rId1"/>
  </sheets>
  <definedNames>
    <definedName name="_xlnm.Print_Area" localSheetId="0">'JMF Submission Form'!$A$1:$V$65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61" i="1" l="1"/>
  <c r="AD52" i="1" s="1"/>
  <c r="Z57" i="1"/>
  <c r="X57" i="1"/>
  <c r="Z55" i="1"/>
  <c r="X55" i="1"/>
  <c r="Z53" i="1"/>
  <c r="X53" i="1"/>
  <c r="AF52" i="1"/>
  <c r="AF51" i="1"/>
  <c r="Z51" i="1"/>
  <c r="X51" i="1"/>
  <c r="AF50" i="1"/>
  <c r="Z49" i="1"/>
  <c r="X49" i="1"/>
  <c r="AH47" i="1"/>
  <c r="AF47" i="1"/>
  <c r="AD49" i="1" s="1"/>
  <c r="AD47" i="1"/>
  <c r="AD51" i="1" s="1"/>
  <c r="AB47" i="1"/>
  <c r="AD50" i="1" s="1"/>
  <c r="Z47" i="1"/>
  <c r="X47" i="1"/>
  <c r="AH45" i="1"/>
  <c r="Z45" i="1"/>
  <c r="X45" i="1"/>
  <c r="Z43" i="1"/>
  <c r="X43" i="1"/>
  <c r="Z41" i="1"/>
  <c r="X41" i="1"/>
  <c r="T41" i="1"/>
  <c r="AD41" i="1" s="1"/>
  <c r="AD56" i="1" s="1"/>
  <c r="R41" i="1"/>
  <c r="AB41" i="1" s="1"/>
  <c r="AD55" i="1" s="1"/>
  <c r="Z39" i="1"/>
  <c r="X39" i="1"/>
  <c r="Z37" i="1"/>
  <c r="X37" i="1"/>
  <c r="Z35" i="1"/>
  <c r="X35" i="1"/>
  <c r="J63" i="1" l="1"/>
  <c r="J61" i="1"/>
</calcChain>
</file>

<file path=xl/sharedStrings.xml><?xml version="1.0" encoding="utf-8"?>
<sst xmlns="http://schemas.openxmlformats.org/spreadsheetml/2006/main" count="105" uniqueCount="67">
  <si>
    <t>Department of Transportation and Infrastructure</t>
  </si>
  <si>
    <t>Mix</t>
  </si>
  <si>
    <t>4.75 mm Tolerances</t>
  </si>
  <si>
    <t>Construction Branch</t>
  </si>
  <si>
    <t>B</t>
  </si>
  <si>
    <t xml:space="preserve">Last Revision: </t>
  </si>
  <si>
    <t>HRB</t>
  </si>
  <si>
    <t>WMA-B</t>
  </si>
  <si>
    <t>Contract ID</t>
  </si>
  <si>
    <t>x</t>
  </si>
  <si>
    <t>Contractor</t>
  </si>
  <si>
    <t>C</t>
  </si>
  <si>
    <t>WMA-C</t>
  </si>
  <si>
    <t>Date</t>
  </si>
  <si>
    <t>Location</t>
  </si>
  <si>
    <t>D</t>
  </si>
  <si>
    <t>HRD</t>
  </si>
  <si>
    <t>Lot No.</t>
  </si>
  <si>
    <t>JMF No.</t>
  </si>
  <si>
    <t>WMA-D</t>
  </si>
  <si>
    <t>WMA-RD</t>
  </si>
  <si>
    <t xml:space="preserve">Mix Information </t>
  </si>
  <si>
    <t>Gyrations</t>
  </si>
  <si>
    <t>Mix Type</t>
  </si>
  <si>
    <t>Binder Grade</t>
  </si>
  <si>
    <t>NBDTI Mix ID</t>
  </si>
  <si>
    <t>Binder Supplier</t>
  </si>
  <si>
    <t>261.2.2.2.4.2</t>
  </si>
  <si>
    <t>Additive</t>
  </si>
  <si>
    <t>4.75 mm Passing = +/-</t>
  </si>
  <si>
    <r>
      <t>Mixing Temp (</t>
    </r>
    <r>
      <rPr>
        <vertAlign val="superscript"/>
        <sz val="9"/>
        <color theme="1"/>
        <rFont val="Calibri"/>
        <family val="2"/>
        <scheme val="minor"/>
      </rPr>
      <t>o</t>
    </r>
    <r>
      <rPr>
        <sz val="9"/>
        <color theme="1"/>
        <rFont val="Calibri"/>
        <family val="2"/>
        <scheme val="minor"/>
      </rPr>
      <t>C)</t>
    </r>
  </si>
  <si>
    <t>Plant Location</t>
  </si>
  <si>
    <t>0.075 mm Passing = +/-</t>
  </si>
  <si>
    <r>
      <t>Compaction Temp (</t>
    </r>
    <r>
      <rPr>
        <vertAlign val="superscript"/>
        <sz val="9"/>
        <color theme="1"/>
        <rFont val="Calibri"/>
        <family val="2"/>
        <scheme val="minor"/>
      </rPr>
      <t>o</t>
    </r>
    <r>
      <rPr>
        <sz val="9"/>
        <color theme="1"/>
        <rFont val="Calibri"/>
        <family val="2"/>
        <scheme val="minor"/>
      </rPr>
      <t>C)</t>
    </r>
  </si>
  <si>
    <t>WBRD</t>
  </si>
  <si>
    <t>Liquid Binder = +/-</t>
  </si>
  <si>
    <t>Mix Targets</t>
  </si>
  <si>
    <t>Mix Proportions</t>
  </si>
  <si>
    <t>Grading (% Passing)</t>
  </si>
  <si>
    <t>Bin No.</t>
  </si>
  <si>
    <t>Aggregate Type</t>
  </si>
  <si>
    <t>Source</t>
  </si>
  <si>
    <t>DMF %</t>
  </si>
  <si>
    <t>JMF %</t>
  </si>
  <si>
    <t>DMF</t>
  </si>
  <si>
    <t>JMF</t>
  </si>
  <si>
    <t>Sieve (mm)</t>
  </si>
  <si>
    <t>Check</t>
  </si>
  <si>
    <t>Totals</t>
  </si>
  <si>
    <r>
      <t xml:space="preserve">
</t>
    </r>
    <r>
      <rPr>
        <b/>
        <sz val="8"/>
        <color theme="1"/>
        <rFont val="Calibri"/>
        <family val="2"/>
        <scheme val="minor"/>
      </rPr>
      <t>Notes:</t>
    </r>
    <r>
      <rPr>
        <sz val="8"/>
        <color theme="1"/>
        <rFont val="Calibri"/>
        <family val="2"/>
        <scheme val="minor"/>
      </rPr>
      <t xml:space="preserve">
1.  The JMF shall be submitted to the Engineer prior to the start of production. 
2.  Adjustments to the JMF shall be submitted to the Engineer prior to the start of the new lot's production.
3.  A revised DMF/JMF shall be submitted for a change in source of aggregate used in the asphalt concrete mix.</t>
    </r>
  </si>
  <si>
    <t>4.75 JMF</t>
  </si>
  <si>
    <t>75 JMF</t>
  </si>
  <si>
    <t>Diff.</t>
  </si>
  <si>
    <t>Toler.</t>
  </si>
  <si>
    <t>Contractor Representative</t>
  </si>
  <si>
    <t>Submitted By</t>
  </si>
  <si>
    <t>Warnings</t>
  </si>
  <si>
    <t>The JMF % Passing for 4.75 mm is outside of tolerance.  Please review.</t>
  </si>
  <si>
    <t>Quality Assurance Representative (NBDTI)</t>
  </si>
  <si>
    <t>Approved By</t>
  </si>
  <si>
    <t>The Mix Proportions for DMF do not total 100%.  Please review.</t>
  </si>
  <si>
    <t>The Mix Proportions for JMF do not total 100%.  Please review.</t>
  </si>
  <si>
    <t>Liquid</t>
  </si>
  <si>
    <t>Liquid %</t>
  </si>
  <si>
    <t>Air Voids %</t>
  </si>
  <si>
    <t>Item 261 - Job Mix Formula
Contractor Submission Form</t>
  </si>
  <si>
    <t>WMA-RB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</si>
</sst>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09]d\-mmm\-yy;@"/>
    <numFmt numFmtId="165" formatCode="[$-409]d\-mmm\-yy;@"/>
    <numFmt numFmtId="166" formatCode="0.000"/>
    <numFmt numFmtId="167" formatCode="0.0"/>
  </numFmts>
  <fonts count="13" x14ac:knownFonts="1">
    <font>
      <sz val="9"/>
      <color theme="1"/>
      <name val="Calibri"/>
      <family val="2"/>
      <scheme val="minor"/>
    </font>
    <font>
      <sz val="9"/>
      <color rgb="FFFF0000"/>
      <name val="Calibri"/>
      <family val="2"/>
      <scheme val="minor"/>
    </font>
    <font>
      <b/>
      <sz val="9"/>
      <color theme="1"/>
      <name val="Calibri"/>
      <family val="2"/>
      <scheme val="minor"/>
    </font>
    <font>
      <b/>
      <sz val="11"/>
      <color theme="1"/>
      <name val="Calibri"/>
      <family val="2"/>
      <scheme val="minor"/>
    </font>
    <font>
      <sz val="8"/>
      <color theme="1"/>
      <name val="Calibri"/>
      <family val="2"/>
      <scheme val="minor"/>
    </font>
    <font>
      <sz val="9"/>
      <color rgb="FFC0C0C0"/>
      <name val="Calibri"/>
      <family val="2"/>
      <scheme val="minor"/>
    </font>
    <font>
      <b/>
      <sz val="10"/>
      <color theme="1"/>
      <name val="Calibri"/>
      <family val="2"/>
      <scheme val="minor"/>
    </font>
    <font>
      <vertAlign val="superscript"/>
      <sz val="9"/>
      <color theme="1"/>
      <name val="Calibri"/>
      <family val="2"/>
      <scheme val="minor"/>
    </font>
    <font>
      <sz val="9"/>
      <name val="Calibri"/>
      <family val="2"/>
      <scheme val="minor"/>
    </font>
    <font>
      <b/>
      <sz val="8"/>
      <color theme="1"/>
      <name val="Calibri"/>
      <family val="2"/>
      <scheme val="minor"/>
    </font>
    <font>
      <b/>
      <sz val="10"/>
      <color rgb="FFFF0000"/>
      <name val="Calibri"/>
      <family val="2"/>
      <scheme val="minor"/>
    </font>
    <font>
      <b/>
      <sz val="14"/>
      <color theme="1"/>
      <name val="Calibri"/>
      <family val="2"/>
      <scheme val="minor"/>
    </font>
    <font>
      <sz val="9"/>
      <color rgb="FF95B3D7"/>
      <name val="Calibri"/>
      <family val="2"/>
      <scheme val="minor"/>
    </font>
  </fonts>
  <fills count="4">
    <fill>
      <patternFill patternType="none"/>
    </fill>
    <fill>
      <patternFill patternType="gray125"/>
    </fill>
    <fill>
      <patternFill patternType="solid">
        <fgColor rgb="FF95B3D7"/>
        <bgColor indexed="64"/>
      </patternFill>
    </fill>
    <fill>
      <patternFill patternType="solid">
        <fgColor rgb="FFDCE6F1"/>
        <bgColor indexed="64"/>
      </patternFill>
    </fill>
  </fills>
  <borders count="33">
    <border>
      <left/>
      <right/>
      <top/>
      <bottom/>
      <diagonal/>
    </border>
    <border>
      <left style="medium">
        <color theme="0"/>
      </left>
      <right/>
      <top style="medium">
        <color theme="0"/>
      </top>
      <bottom/>
      <diagonal/>
    </border>
    <border>
      <left/>
      <right/>
      <top style="medium">
        <color theme="0"/>
      </top>
      <bottom/>
      <diagonal/>
    </border>
    <border>
      <left/>
      <right style="medium">
        <color auto="1"/>
      </right>
      <top style="medium">
        <color theme="0"/>
      </top>
      <bottom/>
      <diagonal/>
    </border>
    <border>
      <left style="medium">
        <color theme="0"/>
      </left>
      <right/>
      <top/>
      <bottom/>
      <diagonal/>
    </border>
    <border>
      <left/>
      <right style="medium">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theme="0"/>
      </right>
      <top style="thin">
        <color auto="1"/>
      </top>
      <bottom style="thin">
        <color theme="0"/>
      </bottom>
      <diagonal/>
    </border>
    <border>
      <left style="thin">
        <color auto="1"/>
      </left>
      <right style="thin">
        <color theme="0"/>
      </right>
      <top style="thin">
        <color auto="1"/>
      </top>
      <bottom style="thin">
        <color theme="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double">
        <color auto="1"/>
      </top>
      <bottom/>
      <diagonal/>
    </border>
    <border>
      <left/>
      <right/>
      <top style="double">
        <color auto="1"/>
      </top>
      <bottom/>
      <diagonal/>
    </border>
    <border>
      <left/>
      <right style="medium">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theme="0"/>
      </left>
      <right/>
      <top/>
      <bottom style="medium">
        <color auto="1"/>
      </bottom>
      <diagonal/>
    </border>
    <border>
      <left/>
      <right/>
      <top/>
      <bottom style="medium">
        <color auto="1"/>
      </bottom>
      <diagonal/>
    </border>
    <border>
      <left style="double">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73">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0" fillId="0" borderId="15" xfId="0" applyBorder="1"/>
    <xf numFmtId="0" fontId="0" fillId="0" borderId="16" xfId="0" applyBorder="1"/>
    <xf numFmtId="0" fontId="0" fillId="0" borderId="17" xfId="0" applyBorder="1"/>
    <xf numFmtId="0" fontId="0" fillId="0" borderId="21" xfId="0" applyBorder="1"/>
    <xf numFmtId="0" fontId="0" fillId="0" borderId="22" xfId="0" applyBorder="1"/>
    <xf numFmtId="0" fontId="0" fillId="0" borderId="23" xfId="0" applyBorder="1"/>
    <xf numFmtId="0" fontId="0" fillId="2" borderId="0" xfId="0" applyFill="1" applyAlignment="1">
      <alignment vertical="center"/>
    </xf>
    <xf numFmtId="0" fontId="0" fillId="2" borderId="0" xfId="0" applyFill="1" applyBorder="1" applyAlignment="1">
      <alignment vertical="center"/>
    </xf>
    <xf numFmtId="0" fontId="0" fillId="2" borderId="1" xfId="0" applyFill="1" applyBorder="1" applyAlignment="1">
      <alignment vertical="center"/>
    </xf>
    <xf numFmtId="0" fontId="0" fillId="2" borderId="4" xfId="0" applyFill="1" applyBorder="1" applyAlignment="1">
      <alignment vertical="center"/>
    </xf>
    <xf numFmtId="0" fontId="0" fillId="2" borderId="18" xfId="0" applyFill="1" applyBorder="1" applyAlignment="1">
      <alignment vertical="center"/>
    </xf>
    <xf numFmtId="0" fontId="0" fillId="2" borderId="29" xfId="0" applyFill="1" applyBorder="1" applyAlignment="1">
      <alignment vertical="center"/>
    </xf>
    <xf numFmtId="0" fontId="0" fillId="2" borderId="2" xfId="0"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0" fillId="2" borderId="0" xfId="0" applyFill="1" applyBorder="1" applyAlignment="1">
      <alignment horizontal="right" vertical="center"/>
    </xf>
    <xf numFmtId="0" fontId="0" fillId="2" borderId="19" xfId="0" applyFill="1" applyBorder="1" applyAlignment="1">
      <alignment vertical="center"/>
    </xf>
    <xf numFmtId="0" fontId="6" fillId="2" borderId="0" xfId="0" applyFont="1" applyFill="1" applyBorder="1" applyAlignment="1">
      <alignment vertical="center"/>
    </xf>
    <xf numFmtId="0" fontId="0" fillId="2" borderId="0" xfId="0" applyFill="1" applyBorder="1" applyAlignment="1">
      <alignment horizontal="center" vertical="center"/>
    </xf>
    <xf numFmtId="0" fontId="0" fillId="2" borderId="30" xfId="0" applyFill="1" applyBorder="1" applyAlignment="1">
      <alignment vertical="center"/>
    </xf>
    <xf numFmtId="0" fontId="2" fillId="2" borderId="0" xfId="0" applyFont="1" applyFill="1" applyBorder="1" applyAlignment="1">
      <alignment vertical="center"/>
    </xf>
    <xf numFmtId="164" fontId="4" fillId="2" borderId="0" xfId="0" applyNumberFormat="1" applyFont="1" applyFill="1" applyBorder="1" applyAlignment="1">
      <alignment horizontal="left" vertical="center"/>
    </xf>
    <xf numFmtId="167" fontId="0" fillId="3" borderId="14" xfId="0" applyNumberFormat="1" applyFill="1" applyBorder="1" applyAlignment="1" applyProtection="1">
      <alignment horizontal="center" vertical="center"/>
      <protection locked="0"/>
    </xf>
    <xf numFmtId="2" fontId="0" fillId="3" borderId="14" xfId="0" applyNumberFormat="1" applyFill="1" applyBorder="1" applyAlignment="1" applyProtection="1">
      <alignment horizontal="center" vertical="center"/>
      <protection locked="0"/>
    </xf>
    <xf numFmtId="2" fontId="0" fillId="2" borderId="14" xfId="0" applyNumberFormat="1" applyFill="1" applyBorder="1" applyAlignment="1" applyProtection="1">
      <alignment horizontal="center" vertical="center"/>
    </xf>
    <xf numFmtId="0" fontId="5" fillId="2" borderId="0" xfId="0" applyFont="1" applyFill="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31" xfId="0" applyFill="1" applyBorder="1" applyAlignment="1">
      <alignment vertical="center"/>
    </xf>
    <xf numFmtId="165" fontId="4" fillId="2" borderId="0" xfId="0" applyNumberFormat="1" applyFont="1" applyFill="1" applyBorder="1" applyAlignment="1">
      <alignment horizontal="left" vertical="center"/>
    </xf>
    <xf numFmtId="0" fontId="0" fillId="3" borderId="14" xfId="0" applyFill="1" applyBorder="1" applyAlignment="1" applyProtection="1">
      <alignment horizontal="left" vertical="center"/>
      <protection locked="0"/>
    </xf>
    <xf numFmtId="0" fontId="10" fillId="2" borderId="0" xfId="0" applyFont="1" applyFill="1" applyBorder="1" applyAlignment="1">
      <alignment vertical="center"/>
    </xf>
    <xf numFmtId="0" fontId="1" fillId="2" borderId="0" xfId="0" applyFont="1" applyFill="1" applyBorder="1" applyAlignment="1">
      <alignment vertical="center"/>
    </xf>
    <xf numFmtId="165" fontId="0" fillId="3" borderId="14" xfId="0" applyNumberFormat="1" applyFill="1" applyBorder="1" applyAlignment="1" applyProtection="1">
      <alignment horizontal="left" vertical="center"/>
      <protection locked="0"/>
    </xf>
    <xf numFmtId="166" fontId="0" fillId="3" borderId="14" xfId="0" applyNumberFormat="1" applyFill="1" applyBorder="1" applyAlignment="1" applyProtection="1">
      <alignment horizontal="left" vertical="center"/>
      <protection locked="0"/>
    </xf>
    <xf numFmtId="167" fontId="8" fillId="2" borderId="14" xfId="0" applyNumberFormat="1" applyFont="1" applyFill="1" applyBorder="1" applyAlignment="1">
      <alignment horizontal="center" vertical="center"/>
    </xf>
    <xf numFmtId="0" fontId="0" fillId="2" borderId="3" xfId="0" applyFill="1" applyBorder="1" applyAlignment="1">
      <alignment vertical="center"/>
    </xf>
    <xf numFmtId="0" fontId="0" fillId="2" borderId="5" xfId="0" applyFill="1" applyBorder="1" applyAlignment="1">
      <alignment vertical="center"/>
    </xf>
    <xf numFmtId="0" fontId="0" fillId="2" borderId="20" xfId="0" applyFill="1" applyBorder="1" applyAlignment="1">
      <alignment vertical="center"/>
    </xf>
    <xf numFmtId="0" fontId="4" fillId="2" borderId="20" xfId="0" applyFont="1" applyFill="1" applyBorder="1" applyAlignment="1">
      <alignment vertical="top"/>
    </xf>
    <xf numFmtId="0" fontId="4" fillId="2" borderId="5" xfId="0" applyFont="1" applyFill="1" applyBorder="1" applyAlignment="1">
      <alignment vertical="top"/>
    </xf>
    <xf numFmtId="0" fontId="4" fillId="2" borderId="28" xfId="0" applyFont="1" applyFill="1" applyBorder="1" applyAlignment="1">
      <alignment vertical="top"/>
    </xf>
    <xf numFmtId="0" fontId="0" fillId="2" borderId="32" xfId="0" applyFill="1" applyBorder="1" applyAlignment="1">
      <alignment vertical="center"/>
    </xf>
    <xf numFmtId="0" fontId="6" fillId="2" borderId="0" xfId="0" applyFont="1" applyFill="1" applyBorder="1" applyAlignment="1">
      <alignment vertical="top"/>
    </xf>
    <xf numFmtId="0" fontId="0" fillId="3" borderId="1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11" fillId="2" borderId="0" xfId="0" applyFont="1" applyFill="1" applyBorder="1" applyAlignment="1">
      <alignment horizontal="right" vertical="top" wrapText="1"/>
    </xf>
    <xf numFmtId="0" fontId="4" fillId="2" borderId="0" xfId="0" applyFont="1" applyFill="1" applyBorder="1" applyAlignment="1">
      <alignment horizontal="right" vertical="center"/>
    </xf>
    <xf numFmtId="164" fontId="0" fillId="3" borderId="11" xfId="0" applyNumberFormat="1" applyFill="1" applyBorder="1" applyAlignment="1" applyProtection="1">
      <alignment horizontal="left" vertical="center"/>
      <protection locked="0"/>
    </xf>
    <xf numFmtId="164" fontId="0" fillId="3" borderId="12" xfId="0" applyNumberFormat="1" applyFill="1" applyBorder="1" applyAlignment="1" applyProtection="1">
      <alignment horizontal="left" vertical="center"/>
      <protection locked="0"/>
    </xf>
    <xf numFmtId="164" fontId="0" fillId="3" borderId="13" xfId="0" applyNumberFormat="1" applyFill="1" applyBorder="1" applyAlignment="1" applyProtection="1">
      <alignment horizontal="left" vertical="center"/>
      <protection locked="0"/>
    </xf>
    <xf numFmtId="0" fontId="0" fillId="2" borderId="0" xfId="0" applyFill="1" applyBorder="1" applyAlignment="1">
      <alignment horizontal="right" vertical="center"/>
    </xf>
    <xf numFmtId="0" fontId="0" fillId="0" borderId="9" xfId="0" applyBorder="1" applyAlignment="1">
      <alignment horizontal="right"/>
    </xf>
    <xf numFmtId="0" fontId="0" fillId="0" borderId="0" xfId="0"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0" fillId="2" borderId="0" xfId="0" applyFill="1" applyBorder="1" applyAlignment="1">
      <alignment horizontal="center" vertical="center"/>
    </xf>
    <xf numFmtId="0" fontId="4" fillId="2" borderId="24" xfId="0" applyFont="1" applyFill="1" applyBorder="1" applyAlignment="1">
      <alignment horizontal="left" vertical="top" wrapText="1" indent="1"/>
    </xf>
    <xf numFmtId="0" fontId="4" fillId="2" borderId="19" xfId="0" applyFont="1" applyFill="1" applyBorder="1" applyAlignment="1">
      <alignment horizontal="left" vertical="top" wrapText="1" indent="1"/>
    </xf>
    <xf numFmtId="0" fontId="4" fillId="2" borderId="25" xfId="0" applyFont="1" applyFill="1" applyBorder="1" applyAlignment="1">
      <alignment horizontal="left" vertical="top" wrapText="1" indent="1"/>
    </xf>
    <xf numFmtId="0" fontId="4" fillId="2" borderId="0" xfId="0" applyFont="1" applyFill="1" applyBorder="1" applyAlignment="1">
      <alignment horizontal="left" vertical="top" wrapText="1" indent="1"/>
    </xf>
    <xf numFmtId="0" fontId="4" fillId="2" borderId="26" xfId="0" applyFont="1" applyFill="1" applyBorder="1" applyAlignment="1">
      <alignment horizontal="left" vertical="top" wrapText="1" indent="1"/>
    </xf>
    <xf numFmtId="0" fontId="4" fillId="2" borderId="27" xfId="0" applyFont="1" applyFill="1" applyBorder="1" applyAlignment="1">
      <alignment horizontal="left" vertical="top" wrapText="1" indent="1"/>
    </xf>
    <xf numFmtId="0" fontId="12" fillId="2" borderId="0" xfId="0" applyFont="1" applyFill="1" applyBorder="1" applyAlignment="1">
      <alignment vertical="center"/>
    </xf>
  </cellXfs>
  <cellStyles count="1">
    <cellStyle name="Normal" xfId="0" builtinId="0"/>
  </cellStyles>
  <dxfs count="4">
    <dxf>
      <font>
        <b/>
        <i val="0"/>
        <color rgb="FFFF0000"/>
      </font>
    </dxf>
    <dxf>
      <font>
        <b/>
        <i val="0"/>
        <color rgb="FFFF0000"/>
      </font>
    </dxf>
    <dxf>
      <font>
        <b/>
        <i val="0"/>
        <color rgb="FFFF0000"/>
      </font>
    </dxf>
    <dxf>
      <font>
        <color rgb="FFFF0000"/>
      </font>
    </dxf>
  </dxfs>
  <tableStyles count="0" defaultTableStyle="TableStyleMedium2" defaultPivotStyle="PivotStyleLight16"/>
  <colors>
    <mruColors>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28575</xdr:rowOff>
    </xdr:from>
    <xdr:to>
      <xdr:col>4</xdr:col>
      <xdr:colOff>377190</xdr:colOff>
      <xdr:row>4</xdr:row>
      <xdr:rowOff>100965</xdr:rowOff>
    </xdr:to>
    <xdr:pic>
      <xdr:nvPicPr>
        <xdr:cNvPr id="3" name="Picture 2">
          <a:extLst>
            <a:ext uri="{FF2B5EF4-FFF2-40B4-BE49-F238E27FC236}">
              <a16:creationId xmlns:a16="http://schemas.microsoft.com/office/drawing/2014/main" id="{16A869F1-EFA5-4D6A-B7B0-DC506770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23825"/>
          <a:ext cx="1463040" cy="548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B5DE2-681C-4F02-B07F-D641CFE27807}">
  <sheetPr codeName="Sheet1">
    <pageSetUpPr fitToPage="1"/>
  </sheetPr>
  <dimension ref="A1:AH65"/>
  <sheetViews>
    <sheetView showRowColHeaders="0" tabSelected="1" workbookViewId="0">
      <selection activeCell="E7" sqref="E7:G7"/>
    </sheetView>
  </sheetViews>
  <sheetFormatPr defaultColWidth="0" defaultRowHeight="12" zeroHeight="1" x14ac:dyDescent="0.2"/>
  <cols>
    <col min="1" max="2" width="1.83203125" customWidth="1"/>
    <col min="3" max="3" width="15.83203125" customWidth="1"/>
    <col min="4" max="4" width="1.83203125" customWidth="1"/>
    <col min="5" max="5" width="7.83203125" customWidth="1"/>
    <col min="6" max="6" width="1.83203125" customWidth="1"/>
    <col min="7" max="7" width="7.83203125" customWidth="1"/>
    <col min="8" max="9" width="1.83203125" customWidth="1"/>
    <col min="10" max="10" width="15.83203125" customWidth="1"/>
    <col min="11" max="11" width="1.83203125" customWidth="1"/>
    <col min="12" max="12" width="15.83203125" customWidth="1"/>
    <col min="13" max="13" width="1.83203125" customWidth="1"/>
    <col min="14" max="14" width="15.83203125" customWidth="1"/>
    <col min="15" max="15" width="1.83203125" customWidth="1"/>
    <col min="16" max="16" width="15.83203125" customWidth="1"/>
    <col min="17" max="17" width="1.83203125" customWidth="1"/>
    <col min="18" max="18" width="7.83203125" customWidth="1"/>
    <col min="19" max="19" width="1.83203125" customWidth="1"/>
    <col min="20" max="20" width="7.83203125" customWidth="1"/>
    <col min="21" max="22" width="1.83203125" customWidth="1"/>
    <col min="23" max="16384" width="9.33203125" hidden="1"/>
  </cols>
  <sheetData>
    <row r="1" spans="1:28" ht="8.1" customHeight="1" thickBot="1" x14ac:dyDescent="0.25">
      <c r="A1" s="13"/>
      <c r="B1" s="13"/>
      <c r="C1" s="13"/>
      <c r="D1" s="13"/>
      <c r="E1" s="13"/>
      <c r="F1" s="13"/>
      <c r="G1" s="13"/>
      <c r="H1" s="13"/>
      <c r="I1" s="13"/>
      <c r="J1" s="13"/>
      <c r="K1" s="13"/>
      <c r="L1" s="13"/>
      <c r="M1" s="13"/>
      <c r="N1" s="13"/>
      <c r="O1" s="13"/>
      <c r="P1" s="13"/>
      <c r="Q1" s="13"/>
      <c r="R1" s="13"/>
      <c r="S1" s="13"/>
      <c r="T1" s="13"/>
      <c r="U1" s="13"/>
      <c r="V1" s="14"/>
    </row>
    <row r="2" spans="1:28" ht="8.1" customHeight="1" x14ac:dyDescent="0.2">
      <c r="A2" s="13"/>
      <c r="B2" s="15"/>
      <c r="C2" s="19"/>
      <c r="D2" s="19"/>
      <c r="E2" s="19"/>
      <c r="F2" s="19"/>
      <c r="G2" s="19"/>
      <c r="H2" s="19"/>
      <c r="I2" s="19"/>
      <c r="J2" s="19"/>
      <c r="K2" s="19"/>
      <c r="L2" s="19"/>
      <c r="M2" s="19"/>
      <c r="N2" s="19"/>
      <c r="O2" s="19"/>
      <c r="P2" s="19"/>
      <c r="Q2" s="19"/>
      <c r="R2" s="19"/>
      <c r="S2" s="19"/>
      <c r="T2" s="19"/>
      <c r="U2" s="44"/>
      <c r="V2" s="14"/>
    </row>
    <row r="3" spans="1:28" ht="15" customHeight="1" x14ac:dyDescent="0.2">
      <c r="A3" s="13"/>
      <c r="B3" s="16"/>
      <c r="C3" s="20"/>
      <c r="D3" s="20"/>
      <c r="E3" s="20"/>
      <c r="F3" s="24" t="s">
        <v>0</v>
      </c>
      <c r="G3" s="24"/>
      <c r="H3" s="24"/>
      <c r="I3" s="24"/>
      <c r="J3" s="24"/>
      <c r="K3" s="24"/>
      <c r="L3" s="24"/>
      <c r="M3" s="24"/>
      <c r="N3" s="55" t="s">
        <v>65</v>
      </c>
      <c r="O3" s="55"/>
      <c r="P3" s="55"/>
      <c r="Q3" s="55"/>
      <c r="R3" s="55"/>
      <c r="S3" s="55"/>
      <c r="T3" s="55"/>
      <c r="U3" s="45"/>
      <c r="V3" s="14"/>
      <c r="X3" s="1" t="s">
        <v>1</v>
      </c>
      <c r="Y3" s="2"/>
      <c r="Z3" s="2" t="s">
        <v>2</v>
      </c>
      <c r="AA3" s="2"/>
      <c r="AB3" s="3"/>
    </row>
    <row r="4" spans="1:28" ht="15" x14ac:dyDescent="0.2">
      <c r="A4" s="13"/>
      <c r="B4" s="16"/>
      <c r="C4" s="20"/>
      <c r="D4" s="20"/>
      <c r="E4" s="20"/>
      <c r="F4" s="51" t="s">
        <v>3</v>
      </c>
      <c r="G4" s="24"/>
      <c r="H4" s="24"/>
      <c r="I4" s="24"/>
      <c r="J4" s="24"/>
      <c r="K4" s="24"/>
      <c r="L4" s="24"/>
      <c r="M4" s="24"/>
      <c r="N4" s="55"/>
      <c r="O4" s="55"/>
      <c r="P4" s="55"/>
      <c r="Q4" s="55"/>
      <c r="R4" s="55"/>
      <c r="S4" s="55"/>
      <c r="T4" s="55"/>
      <c r="U4" s="45"/>
      <c r="V4" s="14"/>
      <c r="X4" s="4" t="s">
        <v>4</v>
      </c>
      <c r="Y4" s="5"/>
      <c r="Z4" s="5">
        <v>34</v>
      </c>
      <c r="AA4" s="5"/>
      <c r="AB4" s="6">
        <v>60</v>
      </c>
    </row>
    <row r="5" spans="1:28" x14ac:dyDescent="0.2">
      <c r="A5" s="13"/>
      <c r="B5" s="16"/>
      <c r="C5" s="21"/>
      <c r="D5" s="21"/>
      <c r="E5" s="28"/>
      <c r="F5" s="56" t="s">
        <v>5</v>
      </c>
      <c r="G5" s="56"/>
      <c r="H5" s="56"/>
      <c r="I5" s="56"/>
      <c r="J5" s="37">
        <v>44277</v>
      </c>
      <c r="K5" s="14"/>
      <c r="L5" s="14"/>
      <c r="M5" s="14"/>
      <c r="N5" s="55"/>
      <c r="O5" s="55"/>
      <c r="P5" s="55"/>
      <c r="Q5" s="55"/>
      <c r="R5" s="55"/>
      <c r="S5" s="55"/>
      <c r="T5" s="55"/>
      <c r="U5" s="45"/>
      <c r="V5" s="14"/>
      <c r="X5" s="4" t="s">
        <v>6</v>
      </c>
      <c r="Y5" s="5"/>
      <c r="Z5" s="5">
        <v>34</v>
      </c>
      <c r="AA5" s="5"/>
      <c r="AB5" s="6">
        <v>60</v>
      </c>
    </row>
    <row r="6" spans="1:28" ht="8.1" customHeight="1" x14ac:dyDescent="0.2">
      <c r="A6" s="13"/>
      <c r="B6" s="16"/>
      <c r="C6" s="14"/>
      <c r="D6" s="14"/>
      <c r="E6" s="14"/>
      <c r="F6" s="14"/>
      <c r="G6" s="14"/>
      <c r="H6" s="14"/>
      <c r="I6" s="14"/>
      <c r="J6" s="14"/>
      <c r="K6" s="14"/>
      <c r="L6" s="14"/>
      <c r="M6" s="14"/>
      <c r="N6" s="14"/>
      <c r="O6" s="14"/>
      <c r="P6" s="14"/>
      <c r="Q6" s="14"/>
      <c r="R6" s="14"/>
      <c r="S6" s="14"/>
      <c r="T6" s="14"/>
      <c r="U6" s="45"/>
      <c r="V6" s="14"/>
      <c r="X6" s="4" t="s">
        <v>7</v>
      </c>
      <c r="Y6" s="5"/>
      <c r="Z6" s="5">
        <v>34</v>
      </c>
      <c r="AA6" s="5"/>
      <c r="AB6" s="6">
        <v>60</v>
      </c>
    </row>
    <row r="7" spans="1:28" x14ac:dyDescent="0.2">
      <c r="A7" s="13"/>
      <c r="B7" s="16"/>
      <c r="C7" s="22" t="s">
        <v>8</v>
      </c>
      <c r="D7" s="14"/>
      <c r="E7" s="52"/>
      <c r="F7" s="53"/>
      <c r="G7" s="54"/>
      <c r="H7" s="72" t="s">
        <v>9</v>
      </c>
      <c r="I7" s="14"/>
      <c r="J7" s="22" t="s">
        <v>10</v>
      </c>
      <c r="K7" s="14"/>
      <c r="L7" s="52"/>
      <c r="M7" s="53"/>
      <c r="N7" s="53"/>
      <c r="O7" s="53"/>
      <c r="P7" s="54"/>
      <c r="Q7" s="72" t="s">
        <v>9</v>
      </c>
      <c r="R7" s="14"/>
      <c r="S7" s="14"/>
      <c r="T7" s="14"/>
      <c r="U7" s="45"/>
      <c r="V7" s="14"/>
      <c r="X7" s="4" t="s">
        <v>66</v>
      </c>
      <c r="Y7" s="5"/>
      <c r="Z7" s="5">
        <v>34</v>
      </c>
      <c r="AA7" s="5"/>
      <c r="AB7" s="6">
        <v>60</v>
      </c>
    </row>
    <row r="8" spans="1:28" ht="8.1" customHeight="1" x14ac:dyDescent="0.2">
      <c r="A8" s="13"/>
      <c r="B8" s="16"/>
      <c r="C8" s="14"/>
      <c r="D8" s="14"/>
      <c r="E8" s="14"/>
      <c r="F8" s="14"/>
      <c r="G8" s="14"/>
      <c r="H8" s="14"/>
      <c r="I8" s="14"/>
      <c r="J8" s="14"/>
      <c r="K8" s="14"/>
      <c r="L8" s="14"/>
      <c r="M8" s="14"/>
      <c r="N8" s="14"/>
      <c r="O8" s="14"/>
      <c r="P8" s="14"/>
      <c r="Q8" s="14"/>
      <c r="R8" s="14"/>
      <c r="S8" s="14"/>
      <c r="T8" s="14"/>
      <c r="U8" s="45"/>
      <c r="V8" s="14"/>
      <c r="X8" s="4" t="s">
        <v>11</v>
      </c>
      <c r="Y8" s="5"/>
      <c r="Z8" s="5">
        <v>46</v>
      </c>
      <c r="AA8" s="5"/>
      <c r="AB8" s="6">
        <v>69</v>
      </c>
    </row>
    <row r="9" spans="1:28" x14ac:dyDescent="0.2">
      <c r="A9" s="13"/>
      <c r="B9" s="16"/>
      <c r="C9" s="22" t="s">
        <v>13</v>
      </c>
      <c r="D9" s="14"/>
      <c r="E9" s="57"/>
      <c r="F9" s="58"/>
      <c r="G9" s="59"/>
      <c r="H9" s="14"/>
      <c r="I9" s="14"/>
      <c r="J9" s="22" t="s">
        <v>14</v>
      </c>
      <c r="K9" s="14"/>
      <c r="L9" s="52"/>
      <c r="M9" s="53"/>
      <c r="N9" s="53"/>
      <c r="O9" s="53"/>
      <c r="P9" s="54"/>
      <c r="Q9" s="72" t="s">
        <v>9</v>
      </c>
      <c r="R9" s="14"/>
      <c r="S9" s="14"/>
      <c r="T9" s="14"/>
      <c r="U9" s="45"/>
      <c r="V9" s="14"/>
      <c r="X9" s="4" t="s">
        <v>12</v>
      </c>
      <c r="Y9" s="5"/>
      <c r="Z9" s="5">
        <v>46</v>
      </c>
      <c r="AA9" s="5"/>
      <c r="AB9" s="6">
        <v>69</v>
      </c>
    </row>
    <row r="10" spans="1:28" ht="8.1" customHeight="1" x14ac:dyDescent="0.2">
      <c r="A10" s="13"/>
      <c r="B10" s="16"/>
      <c r="C10" s="14"/>
      <c r="D10" s="14"/>
      <c r="E10" s="14"/>
      <c r="F10" s="14"/>
      <c r="G10" s="14"/>
      <c r="H10" s="14"/>
      <c r="I10" s="14"/>
      <c r="J10" s="14"/>
      <c r="K10" s="14"/>
      <c r="L10" s="14"/>
      <c r="M10" s="14"/>
      <c r="N10" s="14"/>
      <c r="O10" s="14"/>
      <c r="P10" s="14"/>
      <c r="Q10" s="14"/>
      <c r="R10" s="14"/>
      <c r="S10" s="14"/>
      <c r="T10" s="14"/>
      <c r="U10" s="45"/>
      <c r="V10" s="14"/>
      <c r="X10" s="4" t="s">
        <v>15</v>
      </c>
      <c r="Y10" s="5"/>
      <c r="Z10" s="5">
        <v>52</v>
      </c>
      <c r="AA10" s="5"/>
      <c r="AB10" s="6">
        <v>70</v>
      </c>
    </row>
    <row r="11" spans="1:28" x14ac:dyDescent="0.2">
      <c r="A11" s="13"/>
      <c r="B11" s="16"/>
      <c r="C11" s="22" t="s">
        <v>17</v>
      </c>
      <c r="D11" s="14"/>
      <c r="E11" s="52"/>
      <c r="F11" s="53"/>
      <c r="G11" s="54"/>
      <c r="H11" s="14"/>
      <c r="I11" s="14"/>
      <c r="J11" s="22" t="s">
        <v>18</v>
      </c>
      <c r="K11" s="14"/>
      <c r="L11" s="38"/>
      <c r="M11" s="14"/>
      <c r="N11" s="14"/>
      <c r="O11" s="14"/>
      <c r="P11" s="14"/>
      <c r="Q11" s="14"/>
      <c r="R11" s="14"/>
      <c r="S11" s="14"/>
      <c r="T11" s="14"/>
      <c r="U11" s="45"/>
      <c r="V11" s="14"/>
      <c r="X11" s="4" t="s">
        <v>16</v>
      </c>
      <c r="Y11" s="5"/>
      <c r="Z11" s="5">
        <v>52</v>
      </c>
      <c r="AA11" s="5"/>
      <c r="AB11" s="6">
        <v>70</v>
      </c>
    </row>
    <row r="12" spans="1:28" ht="8.1" customHeight="1" thickBot="1" x14ac:dyDescent="0.25">
      <c r="A12" s="13"/>
      <c r="B12" s="16"/>
      <c r="C12" s="14"/>
      <c r="D12" s="14"/>
      <c r="E12" s="14"/>
      <c r="F12" s="14"/>
      <c r="G12" s="14"/>
      <c r="H12" s="14"/>
      <c r="I12" s="14"/>
      <c r="J12" s="14"/>
      <c r="K12" s="14"/>
      <c r="L12" s="14"/>
      <c r="M12" s="14"/>
      <c r="N12" s="14"/>
      <c r="O12" s="14"/>
      <c r="P12" s="14"/>
      <c r="Q12" s="14"/>
      <c r="R12" s="14"/>
      <c r="S12" s="14"/>
      <c r="T12" s="14"/>
      <c r="U12" s="45"/>
      <c r="V12" s="14"/>
      <c r="X12" s="4" t="s">
        <v>19</v>
      </c>
      <c r="Y12" s="5"/>
      <c r="Z12" s="5">
        <v>52</v>
      </c>
      <c r="AA12" s="5"/>
      <c r="AB12" s="6">
        <v>70</v>
      </c>
    </row>
    <row r="13" spans="1:28" ht="8.1" customHeight="1" thickTop="1" x14ac:dyDescent="0.2">
      <c r="A13" s="13"/>
      <c r="B13" s="17"/>
      <c r="C13" s="23"/>
      <c r="D13" s="23"/>
      <c r="E13" s="23"/>
      <c r="F13" s="23"/>
      <c r="G13" s="23"/>
      <c r="H13" s="23"/>
      <c r="I13" s="23"/>
      <c r="J13" s="23"/>
      <c r="K13" s="23"/>
      <c r="L13" s="23"/>
      <c r="M13" s="23"/>
      <c r="N13" s="23"/>
      <c r="O13" s="23"/>
      <c r="P13" s="23"/>
      <c r="Q13" s="23"/>
      <c r="R13" s="23"/>
      <c r="S13" s="23"/>
      <c r="T13" s="23"/>
      <c r="U13" s="46"/>
      <c r="V13" s="14"/>
      <c r="X13" s="7" t="s">
        <v>20</v>
      </c>
      <c r="Y13" s="8"/>
      <c r="Z13" s="8">
        <v>52</v>
      </c>
      <c r="AA13" s="8"/>
      <c r="AB13" s="9">
        <v>70</v>
      </c>
    </row>
    <row r="14" spans="1:28" ht="12" customHeight="1" x14ac:dyDescent="0.2">
      <c r="A14" s="13"/>
      <c r="B14" s="16"/>
      <c r="C14" s="24" t="s">
        <v>21</v>
      </c>
      <c r="D14" s="27"/>
      <c r="E14" s="27"/>
      <c r="F14" s="27"/>
      <c r="G14" s="27"/>
      <c r="H14" s="27"/>
      <c r="I14" s="27"/>
      <c r="J14" s="27"/>
      <c r="K14" s="27"/>
      <c r="L14" s="27"/>
      <c r="M14" s="27"/>
      <c r="N14" s="27"/>
      <c r="O14" s="27"/>
      <c r="P14" s="27"/>
      <c r="Q14" s="27"/>
      <c r="R14" s="27"/>
      <c r="S14" s="27"/>
      <c r="T14" s="27"/>
      <c r="U14" s="45"/>
      <c r="V14" s="14"/>
      <c r="X14" s="10" t="s">
        <v>22</v>
      </c>
    </row>
    <row r="15" spans="1:28" ht="8.1" customHeight="1" x14ac:dyDescent="0.2">
      <c r="A15" s="13"/>
      <c r="B15" s="16"/>
      <c r="C15" s="14"/>
      <c r="D15" s="14"/>
      <c r="E15" s="14"/>
      <c r="F15" s="14"/>
      <c r="G15" s="14"/>
      <c r="H15" s="14"/>
      <c r="I15" s="14"/>
      <c r="J15" s="14"/>
      <c r="K15" s="14"/>
      <c r="L15" s="14"/>
      <c r="M15" s="14"/>
      <c r="N15" s="14"/>
      <c r="O15" s="14"/>
      <c r="P15" s="14"/>
      <c r="Q15" s="14"/>
      <c r="R15" s="14"/>
      <c r="S15" s="14"/>
      <c r="T15" s="14"/>
      <c r="U15" s="45"/>
      <c r="V15" s="14"/>
      <c r="X15" s="11">
        <v>75</v>
      </c>
    </row>
    <row r="16" spans="1:28" x14ac:dyDescent="0.2">
      <c r="A16" s="13"/>
      <c r="B16" s="16"/>
      <c r="C16" s="60" t="s">
        <v>23</v>
      </c>
      <c r="D16" s="60"/>
      <c r="E16" s="60"/>
      <c r="F16" s="60"/>
      <c r="G16" s="60"/>
      <c r="H16" s="60"/>
      <c r="I16" s="14"/>
      <c r="J16" s="38"/>
      <c r="K16" s="14"/>
      <c r="L16" s="22" t="s">
        <v>24</v>
      </c>
      <c r="M16" s="14"/>
      <c r="N16" s="38"/>
      <c r="O16" s="72" t="s">
        <v>9</v>
      </c>
      <c r="P16" s="14"/>
      <c r="Q16" s="14"/>
      <c r="R16" s="14"/>
      <c r="S16" s="14"/>
      <c r="T16" s="14"/>
      <c r="U16" s="45"/>
      <c r="V16" s="14"/>
      <c r="X16" s="12">
        <v>100</v>
      </c>
    </row>
    <row r="17" spans="1:28" ht="8.1" customHeight="1" x14ac:dyDescent="0.2">
      <c r="A17" s="13"/>
      <c r="B17" s="16"/>
      <c r="C17" s="14"/>
      <c r="D17" s="14"/>
      <c r="E17" s="14"/>
      <c r="F17" s="14"/>
      <c r="G17" s="14"/>
      <c r="H17" s="14"/>
      <c r="I17" s="14"/>
      <c r="J17" s="14"/>
      <c r="K17" s="14"/>
      <c r="L17" s="14"/>
      <c r="M17" s="14"/>
      <c r="N17" s="14"/>
      <c r="O17" s="14"/>
      <c r="P17" s="14"/>
      <c r="Q17" s="14"/>
      <c r="R17" s="14"/>
      <c r="S17" s="14"/>
      <c r="T17" s="14"/>
      <c r="U17" s="45"/>
      <c r="V17" s="14"/>
    </row>
    <row r="18" spans="1:28" x14ac:dyDescent="0.2">
      <c r="A18" s="13"/>
      <c r="B18" s="16"/>
      <c r="C18" s="60" t="s">
        <v>25</v>
      </c>
      <c r="D18" s="60"/>
      <c r="E18" s="60"/>
      <c r="F18" s="60"/>
      <c r="G18" s="60"/>
      <c r="H18" s="60"/>
      <c r="I18" s="14"/>
      <c r="J18" s="38"/>
      <c r="K18" s="72" t="s">
        <v>9</v>
      </c>
      <c r="L18" s="22" t="s">
        <v>26</v>
      </c>
      <c r="M18" s="14"/>
      <c r="N18" s="52"/>
      <c r="O18" s="53"/>
      <c r="P18" s="54"/>
      <c r="Q18" s="72" t="s">
        <v>9</v>
      </c>
      <c r="R18" s="14"/>
      <c r="S18" s="14"/>
      <c r="T18" s="14"/>
      <c r="U18" s="45"/>
      <c r="V18" s="14"/>
      <c r="X18" s="1" t="s">
        <v>27</v>
      </c>
      <c r="Y18" s="2"/>
      <c r="Z18" s="2"/>
      <c r="AA18" s="2"/>
      <c r="AB18" s="3"/>
    </row>
    <row r="19" spans="1:28" ht="8.1" customHeight="1" x14ac:dyDescent="0.2">
      <c r="A19" s="13"/>
      <c r="B19" s="16"/>
      <c r="C19" s="14"/>
      <c r="D19" s="14"/>
      <c r="E19" s="14"/>
      <c r="F19" s="14"/>
      <c r="G19" s="14"/>
      <c r="H19" s="14"/>
      <c r="I19" s="14"/>
      <c r="J19" s="14"/>
      <c r="K19" s="14"/>
      <c r="L19" s="14"/>
      <c r="M19" s="14"/>
      <c r="N19" s="14"/>
      <c r="O19" s="14"/>
      <c r="P19" s="14"/>
      <c r="Q19" s="14"/>
      <c r="R19" s="14"/>
      <c r="S19" s="14"/>
      <c r="T19" s="14"/>
      <c r="U19" s="45"/>
      <c r="V19" s="14"/>
      <c r="X19" s="4"/>
      <c r="Y19" s="5"/>
      <c r="Z19" s="5"/>
      <c r="AA19" s="5"/>
      <c r="AB19" s="6"/>
    </row>
    <row r="20" spans="1:28" x14ac:dyDescent="0.2">
      <c r="A20" s="13"/>
      <c r="B20" s="16"/>
      <c r="C20" s="60" t="s">
        <v>22</v>
      </c>
      <c r="D20" s="60"/>
      <c r="E20" s="60"/>
      <c r="F20" s="60"/>
      <c r="G20" s="60"/>
      <c r="H20" s="60"/>
      <c r="I20" s="14"/>
      <c r="J20" s="38"/>
      <c r="K20" s="14"/>
      <c r="L20" s="22" t="s">
        <v>28</v>
      </c>
      <c r="M20" s="14"/>
      <c r="N20" s="52"/>
      <c r="O20" s="53"/>
      <c r="P20" s="54"/>
      <c r="Q20" s="72" t="s">
        <v>9</v>
      </c>
      <c r="R20" s="14"/>
      <c r="S20" s="14"/>
      <c r="T20" s="14"/>
      <c r="U20" s="45"/>
      <c r="V20" s="14"/>
      <c r="X20" s="61" t="s">
        <v>29</v>
      </c>
      <c r="Y20" s="62"/>
      <c r="Z20" s="62"/>
      <c r="AA20" s="62"/>
      <c r="AB20" s="6">
        <v>3</v>
      </c>
    </row>
    <row r="21" spans="1:28" ht="8.1" customHeight="1" x14ac:dyDescent="0.2">
      <c r="A21" s="13"/>
      <c r="B21" s="16"/>
      <c r="C21" s="14"/>
      <c r="D21" s="14"/>
      <c r="E21" s="14"/>
      <c r="F21" s="14"/>
      <c r="G21" s="14"/>
      <c r="H21" s="14"/>
      <c r="I21" s="14"/>
      <c r="J21" s="14"/>
      <c r="K21" s="14"/>
      <c r="L21" s="14"/>
      <c r="M21" s="14"/>
      <c r="N21" s="14"/>
      <c r="O21" s="14"/>
      <c r="P21" s="14"/>
      <c r="Q21" s="14"/>
      <c r="R21" s="14"/>
      <c r="S21" s="14"/>
      <c r="T21" s="14"/>
      <c r="U21" s="45"/>
      <c r="V21" s="14"/>
      <c r="X21" s="4"/>
      <c r="Y21" s="5"/>
      <c r="Z21" s="5"/>
      <c r="AA21" s="5"/>
      <c r="AB21" s="6"/>
    </row>
    <row r="22" spans="1:28" ht="12" customHeight="1" x14ac:dyDescent="0.2">
      <c r="A22" s="13"/>
      <c r="B22" s="16"/>
      <c r="C22" s="60" t="s">
        <v>30</v>
      </c>
      <c r="D22" s="60"/>
      <c r="E22" s="60"/>
      <c r="F22" s="60"/>
      <c r="G22" s="60"/>
      <c r="H22" s="60"/>
      <c r="I22" s="14"/>
      <c r="J22" s="38"/>
      <c r="K22" s="14"/>
      <c r="L22" s="22" t="s">
        <v>31</v>
      </c>
      <c r="M22" s="14"/>
      <c r="N22" s="52"/>
      <c r="O22" s="53"/>
      <c r="P22" s="54"/>
      <c r="Q22" s="72" t="s">
        <v>9</v>
      </c>
      <c r="R22" s="14"/>
      <c r="S22" s="14"/>
      <c r="T22" s="14"/>
      <c r="U22" s="45"/>
      <c r="V22" s="14"/>
      <c r="X22" s="61" t="s">
        <v>32</v>
      </c>
      <c r="Y22" s="62"/>
      <c r="Z22" s="62"/>
      <c r="AA22" s="62"/>
      <c r="AB22" s="6">
        <v>0.8</v>
      </c>
    </row>
    <row r="23" spans="1:28" ht="8.1" customHeight="1" x14ac:dyDescent="0.2">
      <c r="A23" s="13"/>
      <c r="B23" s="16"/>
      <c r="C23" s="14"/>
      <c r="D23" s="14"/>
      <c r="E23" s="14"/>
      <c r="F23" s="14"/>
      <c r="G23" s="14"/>
      <c r="H23" s="14"/>
      <c r="I23" s="14"/>
      <c r="J23" s="14"/>
      <c r="K23" s="14"/>
      <c r="L23" s="14"/>
      <c r="M23" s="14"/>
      <c r="N23" s="14"/>
      <c r="O23" s="14"/>
      <c r="P23" s="14"/>
      <c r="Q23" s="14"/>
      <c r="R23" s="14"/>
      <c r="S23" s="14"/>
      <c r="T23" s="14"/>
      <c r="U23" s="45"/>
      <c r="V23" s="14"/>
      <c r="X23" s="4"/>
      <c r="Y23" s="5"/>
      <c r="Z23" s="5"/>
      <c r="AA23" s="5"/>
      <c r="AB23" s="6"/>
    </row>
    <row r="24" spans="1:28" ht="12" customHeight="1" x14ac:dyDescent="0.2">
      <c r="A24" s="13"/>
      <c r="B24" s="16"/>
      <c r="C24" s="60" t="s">
        <v>33</v>
      </c>
      <c r="D24" s="60"/>
      <c r="E24" s="60"/>
      <c r="F24" s="60"/>
      <c r="G24" s="60"/>
      <c r="H24" s="60"/>
      <c r="I24" s="14"/>
      <c r="J24" s="38"/>
      <c r="K24" s="14"/>
      <c r="L24" s="22" t="s">
        <v>34</v>
      </c>
      <c r="M24" s="14"/>
      <c r="N24" s="42"/>
      <c r="O24" s="14"/>
      <c r="P24" s="14"/>
      <c r="Q24" s="14"/>
      <c r="R24" s="14"/>
      <c r="S24" s="14"/>
      <c r="T24" s="14"/>
      <c r="U24" s="45"/>
      <c r="V24" s="14"/>
      <c r="X24" s="63" t="s">
        <v>35</v>
      </c>
      <c r="Y24" s="64"/>
      <c r="Z24" s="64"/>
      <c r="AA24" s="64"/>
      <c r="AB24" s="9">
        <v>0.2</v>
      </c>
    </row>
    <row r="25" spans="1:28" ht="8.1" customHeight="1" thickBot="1" x14ac:dyDescent="0.25">
      <c r="A25" s="13"/>
      <c r="B25" s="16"/>
      <c r="C25" s="14"/>
      <c r="D25" s="14"/>
      <c r="E25" s="14"/>
      <c r="F25" s="14"/>
      <c r="G25" s="14"/>
      <c r="H25" s="14"/>
      <c r="I25" s="14"/>
      <c r="J25" s="14"/>
      <c r="K25" s="14"/>
      <c r="L25" s="14"/>
      <c r="M25" s="14"/>
      <c r="N25" s="14"/>
      <c r="O25" s="14"/>
      <c r="P25" s="14"/>
      <c r="Q25" s="14"/>
      <c r="R25" s="14"/>
      <c r="S25" s="14"/>
      <c r="T25" s="14"/>
      <c r="U25" s="45"/>
      <c r="V25" s="14"/>
    </row>
    <row r="26" spans="1:28" ht="8.1" customHeight="1" thickTop="1" x14ac:dyDescent="0.2">
      <c r="A26" s="13"/>
      <c r="B26" s="17"/>
      <c r="C26" s="23"/>
      <c r="D26" s="23"/>
      <c r="E26" s="23"/>
      <c r="F26" s="23"/>
      <c r="G26" s="23"/>
      <c r="H26" s="23"/>
      <c r="I26" s="33"/>
      <c r="J26" s="23"/>
      <c r="K26" s="23"/>
      <c r="L26" s="23"/>
      <c r="M26" s="23"/>
      <c r="N26" s="23"/>
      <c r="O26" s="23"/>
      <c r="P26" s="23"/>
      <c r="Q26" s="23"/>
      <c r="R26" s="23"/>
      <c r="S26" s="23"/>
      <c r="T26" s="23"/>
      <c r="U26" s="46"/>
      <c r="V26" s="14"/>
    </row>
    <row r="27" spans="1:28" ht="12.75" x14ac:dyDescent="0.2">
      <c r="A27" s="13"/>
      <c r="B27" s="16"/>
      <c r="C27" s="24" t="s">
        <v>36</v>
      </c>
      <c r="D27" s="27"/>
      <c r="E27" s="27"/>
      <c r="F27" s="27"/>
      <c r="G27" s="27"/>
      <c r="H27" s="14"/>
      <c r="I27" s="34"/>
      <c r="J27" s="24" t="s">
        <v>37</v>
      </c>
      <c r="K27" s="27"/>
      <c r="L27" s="27"/>
      <c r="M27" s="27"/>
      <c r="N27" s="27"/>
      <c r="O27" s="27"/>
      <c r="P27" s="27"/>
      <c r="Q27" s="27"/>
      <c r="R27" s="27"/>
      <c r="S27" s="27"/>
      <c r="T27" s="27"/>
      <c r="U27" s="45"/>
      <c r="V27" s="14"/>
    </row>
    <row r="28" spans="1:28" ht="8.1" customHeight="1" x14ac:dyDescent="0.2">
      <c r="A28" s="13"/>
      <c r="B28" s="16"/>
      <c r="C28" s="14"/>
      <c r="D28" s="14"/>
      <c r="E28" s="14"/>
      <c r="F28" s="14"/>
      <c r="G28" s="14"/>
      <c r="H28" s="14"/>
      <c r="I28" s="34"/>
      <c r="J28" s="14"/>
      <c r="K28" s="14"/>
      <c r="L28" s="14"/>
      <c r="M28" s="14"/>
      <c r="N28" s="14"/>
      <c r="O28" s="14"/>
      <c r="P28" s="14"/>
      <c r="Q28" s="14"/>
      <c r="R28" s="14"/>
      <c r="S28" s="14"/>
      <c r="T28" s="14"/>
      <c r="U28" s="45"/>
      <c r="V28" s="14"/>
    </row>
    <row r="29" spans="1:28" x14ac:dyDescent="0.2">
      <c r="A29" s="13"/>
      <c r="B29" s="16"/>
      <c r="C29" s="14"/>
      <c r="D29" s="65" t="s">
        <v>38</v>
      </c>
      <c r="E29" s="65"/>
      <c r="F29" s="65"/>
      <c r="G29" s="65"/>
      <c r="H29" s="65"/>
      <c r="I29" s="35"/>
      <c r="J29" s="22" t="s">
        <v>39</v>
      </c>
      <c r="K29" s="14"/>
      <c r="L29" s="25" t="s">
        <v>40</v>
      </c>
      <c r="M29" s="14"/>
      <c r="N29" s="65" t="s">
        <v>41</v>
      </c>
      <c r="O29" s="65"/>
      <c r="P29" s="65"/>
      <c r="Q29" s="14"/>
      <c r="R29" s="25" t="s">
        <v>42</v>
      </c>
      <c r="S29" s="14"/>
      <c r="T29" s="25" t="s">
        <v>43</v>
      </c>
      <c r="U29" s="45"/>
      <c r="V29" s="14"/>
      <c r="X29" s="10" t="s">
        <v>44</v>
      </c>
      <c r="Z29" s="10" t="s">
        <v>45</v>
      </c>
    </row>
    <row r="30" spans="1:28" ht="8.1" customHeight="1" x14ac:dyDescent="0.2">
      <c r="A30" s="13"/>
      <c r="B30" s="16"/>
      <c r="C30" s="14"/>
      <c r="D30" s="14"/>
      <c r="E30" s="14"/>
      <c r="F30" s="14"/>
      <c r="G30" s="14"/>
      <c r="H30" s="14"/>
      <c r="I30" s="34"/>
      <c r="J30" s="14"/>
      <c r="K30" s="14"/>
      <c r="L30" s="14"/>
      <c r="M30" s="14"/>
      <c r="N30" s="14"/>
      <c r="O30" s="14"/>
      <c r="P30" s="14"/>
      <c r="Q30" s="14"/>
      <c r="R30" s="14"/>
      <c r="S30" s="14"/>
      <c r="T30" s="14"/>
      <c r="U30" s="45"/>
      <c r="V30" s="14"/>
      <c r="X30" s="11"/>
      <c r="Z30" s="11"/>
    </row>
    <row r="31" spans="1:28" x14ac:dyDescent="0.2">
      <c r="A31" s="13"/>
      <c r="B31" s="16"/>
      <c r="C31" s="25" t="s">
        <v>46</v>
      </c>
      <c r="D31" s="14"/>
      <c r="E31" s="25" t="s">
        <v>44</v>
      </c>
      <c r="F31" s="25"/>
      <c r="G31" s="25" t="s">
        <v>45</v>
      </c>
      <c r="H31" s="14"/>
      <c r="I31" s="34"/>
      <c r="J31" s="14">
        <v>1</v>
      </c>
      <c r="K31" s="14"/>
      <c r="L31" s="38"/>
      <c r="M31" s="32" t="s">
        <v>9</v>
      </c>
      <c r="N31" s="52"/>
      <c r="O31" s="53"/>
      <c r="P31" s="54"/>
      <c r="Q31" s="32" t="s">
        <v>9</v>
      </c>
      <c r="R31" s="29"/>
      <c r="S31" s="14"/>
      <c r="T31" s="29"/>
      <c r="U31" s="45"/>
      <c r="V31" s="14"/>
      <c r="X31" s="11" t="s">
        <v>47</v>
      </c>
      <c r="Z31" s="11" t="s">
        <v>47</v>
      </c>
    </row>
    <row r="32" spans="1:28" ht="8.1" customHeight="1" x14ac:dyDescent="0.2">
      <c r="A32" s="13"/>
      <c r="B32" s="16"/>
      <c r="C32" s="14"/>
      <c r="D32" s="14"/>
      <c r="E32" s="14"/>
      <c r="F32" s="14"/>
      <c r="G32" s="14"/>
      <c r="H32" s="14"/>
      <c r="I32" s="34"/>
      <c r="J32" s="14"/>
      <c r="K32" s="14"/>
      <c r="L32" s="14"/>
      <c r="M32" s="14"/>
      <c r="N32" s="14"/>
      <c r="O32" s="14"/>
      <c r="P32" s="14"/>
      <c r="Q32" s="14"/>
      <c r="R32" s="14"/>
      <c r="S32" s="14"/>
      <c r="T32" s="14"/>
      <c r="U32" s="45"/>
      <c r="V32" s="14"/>
      <c r="X32" s="11"/>
      <c r="Z32" s="11"/>
    </row>
    <row r="33" spans="1:34" x14ac:dyDescent="0.2">
      <c r="A33" s="13"/>
      <c r="B33" s="16"/>
      <c r="C33" s="25">
        <v>25</v>
      </c>
      <c r="D33" s="14"/>
      <c r="E33" s="29"/>
      <c r="F33" s="25"/>
      <c r="G33" s="29"/>
      <c r="H33" s="14"/>
      <c r="I33" s="34"/>
      <c r="J33" s="14">
        <v>2</v>
      </c>
      <c r="K33" s="14"/>
      <c r="L33" s="38"/>
      <c r="M33" s="32" t="s">
        <v>9</v>
      </c>
      <c r="N33" s="52"/>
      <c r="O33" s="53"/>
      <c r="P33" s="54"/>
      <c r="Q33" s="32" t="s">
        <v>9</v>
      </c>
      <c r="R33" s="29"/>
      <c r="S33" s="14"/>
      <c r="T33" s="29"/>
      <c r="U33" s="45"/>
      <c r="V33" s="14"/>
      <c r="X33" s="11"/>
      <c r="Z33" s="11"/>
    </row>
    <row r="34" spans="1:34" ht="8.1" customHeight="1" x14ac:dyDescent="0.2">
      <c r="A34" s="13"/>
      <c r="B34" s="16"/>
      <c r="C34" s="14"/>
      <c r="D34" s="14"/>
      <c r="E34" s="14"/>
      <c r="F34" s="14"/>
      <c r="G34" s="14"/>
      <c r="H34" s="14"/>
      <c r="I34" s="34"/>
      <c r="J34" s="14"/>
      <c r="K34" s="14"/>
      <c r="L34" s="14"/>
      <c r="M34" s="14"/>
      <c r="N34" s="14"/>
      <c r="O34" s="14"/>
      <c r="P34" s="14"/>
      <c r="Q34" s="14"/>
      <c r="R34" s="14"/>
      <c r="S34" s="14"/>
      <c r="T34" s="14"/>
      <c r="U34" s="45"/>
      <c r="V34" s="14"/>
      <c r="X34" s="11"/>
      <c r="Z34" s="11"/>
    </row>
    <row r="35" spans="1:34" x14ac:dyDescent="0.2">
      <c r="A35" s="13"/>
      <c r="B35" s="16"/>
      <c r="C35" s="25">
        <v>19</v>
      </c>
      <c r="D35" s="14"/>
      <c r="E35" s="29"/>
      <c r="F35" s="25"/>
      <c r="G35" s="29"/>
      <c r="H35" s="14"/>
      <c r="I35" s="34"/>
      <c r="J35" s="14">
        <v>3</v>
      </c>
      <c r="K35" s="14"/>
      <c r="L35" s="38"/>
      <c r="M35" s="32" t="s">
        <v>9</v>
      </c>
      <c r="N35" s="52"/>
      <c r="O35" s="53"/>
      <c r="P35" s="54"/>
      <c r="Q35" s="32" t="s">
        <v>9</v>
      </c>
      <c r="R35" s="29"/>
      <c r="S35" s="14"/>
      <c r="T35" s="29"/>
      <c r="U35" s="45"/>
      <c r="V35" s="14"/>
      <c r="X35" s="11">
        <f>IF(E35&gt;E33,1,0)</f>
        <v>0</v>
      </c>
      <c r="Z35" s="11">
        <f>IF(G35&gt;G33,1,0)</f>
        <v>0</v>
      </c>
    </row>
    <row r="36" spans="1:34" ht="8.1" customHeight="1" x14ac:dyDescent="0.2">
      <c r="A36" s="13"/>
      <c r="B36" s="16"/>
      <c r="C36" s="14"/>
      <c r="D36" s="14"/>
      <c r="E36" s="14"/>
      <c r="F36" s="14"/>
      <c r="G36" s="14"/>
      <c r="H36" s="14"/>
      <c r="I36" s="34"/>
      <c r="J36" s="14"/>
      <c r="K36" s="14"/>
      <c r="L36" s="14"/>
      <c r="M36" s="14"/>
      <c r="N36" s="14"/>
      <c r="O36" s="14"/>
      <c r="P36" s="14"/>
      <c r="Q36" s="14"/>
      <c r="R36" s="14"/>
      <c r="S36" s="14"/>
      <c r="T36" s="14"/>
      <c r="U36" s="45"/>
      <c r="V36" s="14"/>
      <c r="X36" s="11"/>
      <c r="Z36" s="11"/>
    </row>
    <row r="37" spans="1:34" x14ac:dyDescent="0.2">
      <c r="A37" s="13"/>
      <c r="B37" s="16"/>
      <c r="C37" s="25">
        <v>16</v>
      </c>
      <c r="D37" s="14"/>
      <c r="E37" s="29"/>
      <c r="F37" s="25"/>
      <c r="G37" s="29"/>
      <c r="H37" s="14"/>
      <c r="I37" s="34"/>
      <c r="J37" s="14">
        <v>4</v>
      </c>
      <c r="K37" s="14"/>
      <c r="L37" s="38"/>
      <c r="M37" s="32" t="s">
        <v>9</v>
      </c>
      <c r="N37" s="52"/>
      <c r="O37" s="53"/>
      <c r="P37" s="54"/>
      <c r="Q37" s="32" t="s">
        <v>9</v>
      </c>
      <c r="R37" s="29"/>
      <c r="S37" s="14"/>
      <c r="T37" s="29"/>
      <c r="U37" s="45"/>
      <c r="V37" s="14"/>
      <c r="X37" s="11">
        <f>IF(E37&gt;E35,1,0)</f>
        <v>0</v>
      </c>
      <c r="Z37" s="11">
        <f>IF(G37&gt;G35,1,0)</f>
        <v>0</v>
      </c>
      <c r="AB37" s="10" t="s">
        <v>42</v>
      </c>
      <c r="AD37" s="10" t="s">
        <v>43</v>
      </c>
    </row>
    <row r="38" spans="1:34" ht="8.1" customHeight="1" x14ac:dyDescent="0.2">
      <c r="A38" s="13"/>
      <c r="B38" s="16"/>
      <c r="C38" s="14"/>
      <c r="D38" s="14"/>
      <c r="E38" s="14"/>
      <c r="F38" s="14"/>
      <c r="G38" s="14"/>
      <c r="H38" s="14"/>
      <c r="I38" s="34"/>
      <c r="J38" s="14"/>
      <c r="K38" s="14"/>
      <c r="L38" s="14"/>
      <c r="M38" s="14"/>
      <c r="N38" s="14"/>
      <c r="O38" s="14"/>
      <c r="P38" s="14"/>
      <c r="Q38" s="14"/>
      <c r="R38" s="14"/>
      <c r="S38" s="14"/>
      <c r="T38" s="14"/>
      <c r="U38" s="45"/>
      <c r="V38" s="14"/>
      <c r="X38" s="11"/>
      <c r="Z38" s="11"/>
      <c r="AB38" s="11"/>
      <c r="AD38" s="11"/>
    </row>
    <row r="39" spans="1:34" x14ac:dyDescent="0.2">
      <c r="A39" s="13"/>
      <c r="B39" s="16"/>
      <c r="C39" s="25">
        <v>12.5</v>
      </c>
      <c r="D39" s="14"/>
      <c r="E39" s="29"/>
      <c r="F39" s="25"/>
      <c r="G39" s="29"/>
      <c r="H39" s="14"/>
      <c r="I39" s="34"/>
      <c r="J39" s="14">
        <v>5</v>
      </c>
      <c r="K39" s="14"/>
      <c r="L39" s="38"/>
      <c r="M39" s="32" t="s">
        <v>9</v>
      </c>
      <c r="N39" s="52"/>
      <c r="O39" s="53"/>
      <c r="P39" s="54"/>
      <c r="Q39" s="32" t="s">
        <v>9</v>
      </c>
      <c r="R39" s="29"/>
      <c r="S39" s="14"/>
      <c r="T39" s="29"/>
      <c r="U39" s="45"/>
      <c r="V39" s="14"/>
      <c r="X39" s="11">
        <f>IF(E39&gt;E37,1,0)</f>
        <v>0</v>
      </c>
      <c r="Z39" s="11">
        <f>IF(G39&gt;G37,1,0)</f>
        <v>0</v>
      </c>
      <c r="AB39" s="11" t="s">
        <v>47</v>
      </c>
      <c r="AD39" s="11" t="s">
        <v>47</v>
      </c>
    </row>
    <row r="40" spans="1:34" ht="8.1" customHeight="1" x14ac:dyDescent="0.2">
      <c r="A40" s="13"/>
      <c r="B40" s="16"/>
      <c r="C40" s="14"/>
      <c r="D40" s="14"/>
      <c r="E40" s="14"/>
      <c r="F40" s="14"/>
      <c r="G40" s="14"/>
      <c r="H40" s="14"/>
      <c r="I40" s="34"/>
      <c r="J40" s="14"/>
      <c r="K40" s="14"/>
      <c r="L40" s="14"/>
      <c r="M40" s="14"/>
      <c r="N40" s="14"/>
      <c r="O40" s="14"/>
      <c r="P40" s="14"/>
      <c r="Q40" s="14"/>
      <c r="R40" s="14"/>
      <c r="S40" s="14"/>
      <c r="T40" s="14"/>
      <c r="U40" s="45"/>
      <c r="V40" s="14"/>
      <c r="X40" s="11"/>
      <c r="Z40" s="11"/>
      <c r="AB40" s="11"/>
      <c r="AD40" s="11"/>
    </row>
    <row r="41" spans="1:34" x14ac:dyDescent="0.2">
      <c r="A41" s="13"/>
      <c r="B41" s="16"/>
      <c r="C41" s="25">
        <v>9.5</v>
      </c>
      <c r="D41" s="14"/>
      <c r="E41" s="29"/>
      <c r="F41" s="25"/>
      <c r="G41" s="29"/>
      <c r="H41" s="14"/>
      <c r="I41" s="34"/>
      <c r="J41" s="14"/>
      <c r="K41" s="14"/>
      <c r="L41" s="14"/>
      <c r="M41" s="14"/>
      <c r="N41" s="14"/>
      <c r="O41" s="14"/>
      <c r="P41" s="22" t="s">
        <v>48</v>
      </c>
      <c r="Q41" s="14"/>
      <c r="R41" s="43" t="str">
        <f>IF(COUNT(R31,R33,R35,R37,R39)=0,"",SUM(R31,R33,R35,R37,R39))</f>
        <v/>
      </c>
      <c r="S41" s="14"/>
      <c r="T41" s="43" t="str">
        <f>IF(COUNT(T31,T33,T35,T37,T39)=0,"",SUM(T31,T33,T35,T37,T39))</f>
        <v/>
      </c>
      <c r="U41" s="45"/>
      <c r="V41" s="14"/>
      <c r="X41" s="11">
        <f>IF(E41&gt;E39,1,0)</f>
        <v>0</v>
      </c>
      <c r="Z41" s="11">
        <f>IF(G41&gt;G39,1,0)</f>
        <v>0</v>
      </c>
      <c r="AB41" s="12">
        <f>IF(R41="",0,IF(R41=100,0,1))</f>
        <v>0</v>
      </c>
      <c r="AD41" s="12">
        <f>IF(T41="",0,IF(T41=100,0,1))</f>
        <v>0</v>
      </c>
    </row>
    <row r="42" spans="1:34" ht="8.1" customHeight="1" thickBot="1" x14ac:dyDescent="0.25">
      <c r="A42" s="13"/>
      <c r="B42" s="16"/>
      <c r="C42" s="14"/>
      <c r="D42" s="14"/>
      <c r="E42" s="14"/>
      <c r="F42" s="14"/>
      <c r="G42" s="14"/>
      <c r="H42" s="14"/>
      <c r="I42" s="34"/>
      <c r="J42" s="14"/>
      <c r="K42" s="14"/>
      <c r="L42" s="14"/>
      <c r="M42" s="14"/>
      <c r="N42" s="14"/>
      <c r="O42" s="14"/>
      <c r="P42" s="14"/>
      <c r="Q42" s="14"/>
      <c r="R42" s="14"/>
      <c r="S42" s="14"/>
      <c r="T42" s="14"/>
      <c r="U42" s="45"/>
      <c r="V42" s="14"/>
      <c r="X42" s="11"/>
      <c r="Z42" s="11"/>
    </row>
    <row r="43" spans="1:34" ht="12.75" customHeight="1" thickTop="1" x14ac:dyDescent="0.2">
      <c r="A43" s="13"/>
      <c r="B43" s="16"/>
      <c r="C43" s="25">
        <v>6.3</v>
      </c>
      <c r="D43" s="14"/>
      <c r="E43" s="29"/>
      <c r="F43" s="25"/>
      <c r="G43" s="29"/>
      <c r="H43" s="14"/>
      <c r="I43" s="33"/>
      <c r="J43" s="23"/>
      <c r="K43" s="23"/>
      <c r="L43" s="23"/>
      <c r="M43" s="23"/>
      <c r="N43" s="23"/>
      <c r="O43" s="23"/>
      <c r="P43" s="66" t="s">
        <v>49</v>
      </c>
      <c r="Q43" s="67"/>
      <c r="R43" s="67"/>
      <c r="S43" s="67"/>
      <c r="T43" s="67"/>
      <c r="U43" s="47"/>
      <c r="V43" s="14"/>
      <c r="X43" s="11">
        <f>IF(E43&gt;E41,1,0)</f>
        <v>0</v>
      </c>
      <c r="Z43" s="11">
        <f>IF(G43&gt;G41,1,0)</f>
        <v>0</v>
      </c>
      <c r="AB43" s="10" t="s">
        <v>50</v>
      </c>
      <c r="AD43" s="10" t="s">
        <v>51</v>
      </c>
      <c r="AF43" s="1" t="s">
        <v>50</v>
      </c>
      <c r="AG43" s="2"/>
      <c r="AH43" s="3" t="s">
        <v>50</v>
      </c>
    </row>
    <row r="44" spans="1:34" ht="8.1" customHeight="1" x14ac:dyDescent="0.2">
      <c r="A44" s="13"/>
      <c r="B44" s="16"/>
      <c r="C44" s="14"/>
      <c r="D44" s="14"/>
      <c r="E44" s="14"/>
      <c r="F44" s="14"/>
      <c r="G44" s="14"/>
      <c r="H44" s="14"/>
      <c r="I44" s="34"/>
      <c r="J44" s="14"/>
      <c r="K44" s="14"/>
      <c r="L44" s="14"/>
      <c r="M44" s="14"/>
      <c r="N44" s="14"/>
      <c r="O44" s="14"/>
      <c r="P44" s="68"/>
      <c r="Q44" s="69"/>
      <c r="R44" s="69"/>
      <c r="S44" s="69"/>
      <c r="T44" s="69"/>
      <c r="U44" s="48"/>
      <c r="V44" s="14"/>
      <c r="X44" s="11"/>
      <c r="Z44" s="11"/>
      <c r="AB44" s="11" t="s">
        <v>52</v>
      </c>
      <c r="AD44" s="11" t="s">
        <v>52</v>
      </c>
      <c r="AF44" s="4" t="s">
        <v>53</v>
      </c>
      <c r="AG44" s="5"/>
      <c r="AH44" s="6"/>
    </row>
    <row r="45" spans="1:34" x14ac:dyDescent="0.2">
      <c r="A45" s="13"/>
      <c r="B45" s="16"/>
      <c r="C45" s="25">
        <v>4.75</v>
      </c>
      <c r="D45" s="14"/>
      <c r="E45" s="29"/>
      <c r="F45" s="25"/>
      <c r="G45" s="29"/>
      <c r="H45" s="14"/>
      <c r="I45" s="34"/>
      <c r="J45" s="27" t="s">
        <v>54</v>
      </c>
      <c r="K45" s="14"/>
      <c r="L45" s="14"/>
      <c r="M45" s="14"/>
      <c r="N45" s="14"/>
      <c r="O45" s="14"/>
      <c r="P45" s="68"/>
      <c r="Q45" s="69"/>
      <c r="R45" s="69"/>
      <c r="S45" s="69"/>
      <c r="T45" s="69"/>
      <c r="U45" s="48"/>
      <c r="V45" s="14"/>
      <c r="X45" s="11">
        <f>IF(E45&gt;E43,1,0)</f>
        <v>0</v>
      </c>
      <c r="Z45" s="11">
        <f>IF(G45&gt;G43,1,0)</f>
        <v>0</v>
      </c>
      <c r="AB45" s="11" t="s">
        <v>47</v>
      </c>
      <c r="AD45" s="11" t="s">
        <v>47</v>
      </c>
      <c r="AF45" s="4" t="s">
        <v>47</v>
      </c>
      <c r="AG45" s="5"/>
      <c r="AH45" s="6" t="str">
        <f>IF(J16="","",VLOOKUP(J16,X4:AB13,3,FALSE))</f>
        <v/>
      </c>
    </row>
    <row r="46" spans="1:34" ht="8.1" customHeight="1" x14ac:dyDescent="0.2">
      <c r="A46" s="13"/>
      <c r="B46" s="16"/>
      <c r="C46" s="14"/>
      <c r="D46" s="14"/>
      <c r="E46" s="14"/>
      <c r="F46" s="14"/>
      <c r="G46" s="14"/>
      <c r="H46" s="14"/>
      <c r="I46" s="34"/>
      <c r="J46" s="14"/>
      <c r="K46" s="14"/>
      <c r="L46" s="14"/>
      <c r="M46" s="14"/>
      <c r="N46" s="14"/>
      <c r="O46" s="14"/>
      <c r="P46" s="68"/>
      <c r="Q46" s="69"/>
      <c r="R46" s="69"/>
      <c r="S46" s="69"/>
      <c r="T46" s="69"/>
      <c r="U46" s="48"/>
      <c r="V46" s="14"/>
      <c r="X46" s="11"/>
      <c r="Z46" s="11"/>
      <c r="AB46" s="11"/>
      <c r="AD46" s="11"/>
      <c r="AF46" s="4"/>
      <c r="AG46" s="5"/>
      <c r="AH46" s="6"/>
    </row>
    <row r="47" spans="1:34" x14ac:dyDescent="0.2">
      <c r="A47" s="13"/>
      <c r="B47" s="16"/>
      <c r="C47" s="25">
        <v>2.36</v>
      </c>
      <c r="D47" s="14"/>
      <c r="E47" s="29"/>
      <c r="F47" s="25"/>
      <c r="G47" s="29"/>
      <c r="H47" s="14"/>
      <c r="I47" s="34"/>
      <c r="J47" s="22" t="s">
        <v>55</v>
      </c>
      <c r="K47" s="14"/>
      <c r="L47" s="52"/>
      <c r="M47" s="53"/>
      <c r="N47" s="54"/>
      <c r="O47" s="72" t="s">
        <v>9</v>
      </c>
      <c r="P47" s="68"/>
      <c r="Q47" s="69"/>
      <c r="R47" s="69"/>
      <c r="S47" s="69"/>
      <c r="T47" s="69"/>
      <c r="U47" s="48"/>
      <c r="V47" s="14"/>
      <c r="X47" s="11">
        <f>IF(E47&gt;E45,1,0)</f>
        <v>0</v>
      </c>
      <c r="Z47" s="11">
        <f>IF(G47&gt;G45,1,0)</f>
        <v>0</v>
      </c>
      <c r="AB47" s="12">
        <f>IF(OR(E45="",G45=""),0,IF(OR(G45&lt;E45-AB20,G45&gt;E45+AB20),1,0))</f>
        <v>0</v>
      </c>
      <c r="AD47" s="12">
        <f>IF(OR(E57="",G57=""),0,IF(OR(G57&lt;E57-AB22,G57&gt;E57+AB22),1,0))</f>
        <v>0</v>
      </c>
      <c r="AF47" s="7">
        <f>IF(OR(G45="",J16=""),0,IF(OR(G45&lt;AH45,G45&gt;AH47),1,0))</f>
        <v>0</v>
      </c>
      <c r="AG47" s="8"/>
      <c r="AH47" s="9" t="str">
        <f>IF(J16="","",VLOOKUP(J16,X4:AB13,5,FALSE))</f>
        <v/>
      </c>
    </row>
    <row r="48" spans="1:34" ht="8.1" customHeight="1" x14ac:dyDescent="0.2">
      <c r="A48" s="13"/>
      <c r="B48" s="16"/>
      <c r="C48" s="14"/>
      <c r="D48" s="14"/>
      <c r="E48" s="14"/>
      <c r="F48" s="14"/>
      <c r="G48" s="14"/>
      <c r="H48" s="14"/>
      <c r="I48" s="34"/>
      <c r="J48" s="14"/>
      <c r="K48" s="14"/>
      <c r="L48" s="14"/>
      <c r="M48" s="14"/>
      <c r="N48" s="14"/>
      <c r="O48" s="14"/>
      <c r="P48" s="68"/>
      <c r="Q48" s="69"/>
      <c r="R48" s="69"/>
      <c r="S48" s="69"/>
      <c r="T48" s="69"/>
      <c r="U48" s="48"/>
      <c r="V48" s="14"/>
      <c r="X48" s="11"/>
      <c r="Z48" s="11"/>
    </row>
    <row r="49" spans="1:32" x14ac:dyDescent="0.2">
      <c r="A49" s="13"/>
      <c r="B49" s="16"/>
      <c r="C49" s="25">
        <v>1.18</v>
      </c>
      <c r="D49" s="14"/>
      <c r="E49" s="29"/>
      <c r="F49" s="25"/>
      <c r="G49" s="29"/>
      <c r="H49" s="14"/>
      <c r="I49" s="34"/>
      <c r="J49" s="22" t="s">
        <v>13</v>
      </c>
      <c r="K49" s="14"/>
      <c r="L49" s="41"/>
      <c r="M49" s="14"/>
      <c r="N49" s="14"/>
      <c r="O49" s="14"/>
      <c r="P49" s="68"/>
      <c r="Q49" s="69"/>
      <c r="R49" s="69"/>
      <c r="S49" s="69"/>
      <c r="T49" s="69"/>
      <c r="U49" s="48"/>
      <c r="V49" s="14"/>
      <c r="X49" s="11">
        <f>IF(E49&gt;E47,1,0)</f>
        <v>0</v>
      </c>
      <c r="Z49" s="11">
        <f>IF(G49&gt;G47,1,0)</f>
        <v>0</v>
      </c>
      <c r="AB49" s="1" t="s">
        <v>56</v>
      </c>
      <c r="AC49" s="2"/>
      <c r="AD49" s="2">
        <f>AF47</f>
        <v>0</v>
      </c>
      <c r="AE49" s="2"/>
      <c r="AF49" s="3" t="s">
        <v>57</v>
      </c>
    </row>
    <row r="50" spans="1:32" ht="8.1" customHeight="1" x14ac:dyDescent="0.2">
      <c r="A50" s="13"/>
      <c r="B50" s="16"/>
      <c r="C50" s="14"/>
      <c r="D50" s="14"/>
      <c r="E50" s="14"/>
      <c r="F50" s="14"/>
      <c r="G50" s="14"/>
      <c r="H50" s="14"/>
      <c r="I50" s="34"/>
      <c r="J50" s="14"/>
      <c r="K50" s="14"/>
      <c r="L50" s="14"/>
      <c r="M50" s="14"/>
      <c r="N50" s="14"/>
      <c r="O50" s="14"/>
      <c r="P50" s="68"/>
      <c r="Q50" s="69"/>
      <c r="R50" s="69"/>
      <c r="S50" s="69"/>
      <c r="T50" s="69"/>
      <c r="U50" s="48"/>
      <c r="V50" s="14"/>
      <c r="X50" s="11"/>
      <c r="Z50" s="11"/>
      <c r="AB50" s="4"/>
      <c r="AC50" s="5"/>
      <c r="AD50" s="5">
        <f>AB47</f>
        <v>0</v>
      </c>
      <c r="AE50" s="5"/>
      <c r="AF50" s="6" t="str">
        <f>"The JMF % Passing for 4.75 mm exceeds +/-"&amp;AB20&amp;"% of DMF.  Please review."</f>
        <v>The JMF % Passing for 4.75 mm exceeds +/-3% of DMF.  Please review.</v>
      </c>
    </row>
    <row r="51" spans="1:32" x14ac:dyDescent="0.2">
      <c r="A51" s="13"/>
      <c r="B51" s="16"/>
      <c r="C51" s="25">
        <v>0.6</v>
      </c>
      <c r="D51" s="14"/>
      <c r="E51" s="29"/>
      <c r="F51" s="25"/>
      <c r="G51" s="29"/>
      <c r="H51" s="14"/>
      <c r="I51" s="34"/>
      <c r="J51" s="14"/>
      <c r="K51" s="14"/>
      <c r="L51" s="14"/>
      <c r="M51" s="14"/>
      <c r="N51" s="14"/>
      <c r="O51" s="14"/>
      <c r="P51" s="68"/>
      <c r="Q51" s="69"/>
      <c r="R51" s="69"/>
      <c r="S51" s="69"/>
      <c r="T51" s="69"/>
      <c r="U51" s="48"/>
      <c r="V51" s="14"/>
      <c r="X51" s="11">
        <f>IF(E51&gt;E49,1,0)</f>
        <v>0</v>
      </c>
      <c r="Z51" s="11">
        <f>IF(G51&gt;G49,1,0)</f>
        <v>0</v>
      </c>
      <c r="AB51" s="4"/>
      <c r="AC51" s="5"/>
      <c r="AD51" s="5">
        <f>AD47</f>
        <v>0</v>
      </c>
      <c r="AE51" s="5"/>
      <c r="AF51" s="6" t="str">
        <f>"The JMF % Passing for 0.075 mm exceeds +/-"&amp;AB22&amp;"% of DMF.  Please review."</f>
        <v>The JMF % Passing for 0.075 mm exceeds +/-0.8% of DMF.  Please review.</v>
      </c>
    </row>
    <row r="52" spans="1:32" ht="7.5" customHeight="1" x14ac:dyDescent="0.2">
      <c r="A52" s="13"/>
      <c r="B52" s="16"/>
      <c r="C52" s="14"/>
      <c r="D52" s="14"/>
      <c r="E52" s="14"/>
      <c r="F52" s="14"/>
      <c r="G52" s="14"/>
      <c r="H52" s="14"/>
      <c r="I52" s="34"/>
      <c r="J52" s="14"/>
      <c r="K52" s="14"/>
      <c r="L52" s="14"/>
      <c r="M52" s="14"/>
      <c r="N52" s="14"/>
      <c r="O52" s="14"/>
      <c r="P52" s="68"/>
      <c r="Q52" s="69"/>
      <c r="R52" s="69"/>
      <c r="S52" s="69"/>
      <c r="T52" s="69"/>
      <c r="U52" s="48"/>
      <c r="V52" s="14"/>
      <c r="X52" s="11"/>
      <c r="Z52" s="11"/>
      <c r="AB52" s="4"/>
      <c r="AC52" s="5"/>
      <c r="AD52" s="5">
        <f>Z61</f>
        <v>0</v>
      </c>
      <c r="AE52" s="5"/>
      <c r="AF52" s="6" t="str">
        <f>"The Liquid % exceeds +/-"&amp;AB24&amp;"% of DMF.  Please review."</f>
        <v>The Liquid % exceeds +/-0.2% of DMF.  Please review.</v>
      </c>
    </row>
    <row r="53" spans="1:32" x14ac:dyDescent="0.2">
      <c r="A53" s="13"/>
      <c r="B53" s="16"/>
      <c r="C53" s="25">
        <v>0.3</v>
      </c>
      <c r="D53" s="14"/>
      <c r="E53" s="29"/>
      <c r="F53" s="25"/>
      <c r="G53" s="29"/>
      <c r="H53" s="14"/>
      <c r="I53" s="34"/>
      <c r="J53" s="27" t="s">
        <v>58</v>
      </c>
      <c r="K53" s="14"/>
      <c r="L53" s="14"/>
      <c r="M53" s="14"/>
      <c r="N53" s="14"/>
      <c r="O53" s="14"/>
      <c r="P53" s="68"/>
      <c r="Q53" s="69"/>
      <c r="R53" s="69"/>
      <c r="S53" s="69"/>
      <c r="T53" s="69"/>
      <c r="U53" s="48"/>
      <c r="V53" s="14"/>
      <c r="X53" s="11">
        <f>IF(E53&gt;E51,1,0)</f>
        <v>0</v>
      </c>
      <c r="Z53" s="11">
        <f>IF(G53&gt;G51,1,0)</f>
        <v>0</v>
      </c>
      <c r="AB53" s="4"/>
      <c r="AC53" s="5"/>
      <c r="AD53" s="5">
        <v>0</v>
      </c>
      <c r="AE53" s="5"/>
      <c r="AF53" s="6"/>
    </row>
    <row r="54" spans="1:32" ht="8.1" customHeight="1" x14ac:dyDescent="0.2">
      <c r="A54" s="13"/>
      <c r="B54" s="16"/>
      <c r="C54" s="14"/>
      <c r="D54" s="14"/>
      <c r="E54" s="14"/>
      <c r="F54" s="14"/>
      <c r="G54" s="14"/>
      <c r="H54" s="14"/>
      <c r="I54" s="34"/>
      <c r="J54" s="14"/>
      <c r="K54" s="14"/>
      <c r="L54" s="14"/>
      <c r="M54" s="14"/>
      <c r="N54" s="14"/>
      <c r="O54" s="14"/>
      <c r="P54" s="68"/>
      <c r="Q54" s="69"/>
      <c r="R54" s="69"/>
      <c r="S54" s="69"/>
      <c r="T54" s="69"/>
      <c r="U54" s="48"/>
      <c r="V54" s="14"/>
      <c r="X54" s="11"/>
      <c r="Z54" s="11"/>
      <c r="AB54" s="4"/>
      <c r="AC54" s="5"/>
      <c r="AD54" s="5">
        <v>0</v>
      </c>
      <c r="AE54" s="5"/>
      <c r="AF54" s="6"/>
    </row>
    <row r="55" spans="1:32" x14ac:dyDescent="0.2">
      <c r="A55" s="13"/>
      <c r="B55" s="16"/>
      <c r="C55" s="25">
        <v>0.15</v>
      </c>
      <c r="D55" s="14"/>
      <c r="E55" s="29"/>
      <c r="F55" s="25"/>
      <c r="G55" s="29"/>
      <c r="H55" s="14"/>
      <c r="I55" s="34"/>
      <c r="J55" s="22" t="s">
        <v>59</v>
      </c>
      <c r="K55" s="14"/>
      <c r="L55" s="52"/>
      <c r="M55" s="53"/>
      <c r="N55" s="54"/>
      <c r="O55" s="72" t="s">
        <v>9</v>
      </c>
      <c r="P55" s="68"/>
      <c r="Q55" s="69"/>
      <c r="R55" s="69"/>
      <c r="S55" s="69"/>
      <c r="T55" s="69"/>
      <c r="U55" s="48"/>
      <c r="V55" s="14"/>
      <c r="X55" s="11">
        <f>IF(E55&gt;E53,1,0)</f>
        <v>0</v>
      </c>
      <c r="Z55" s="11">
        <f>IF(G55&gt;G53,1,0)</f>
        <v>0</v>
      </c>
      <c r="AB55" s="4"/>
      <c r="AC55" s="5"/>
      <c r="AD55" s="5">
        <f>AB41</f>
        <v>0</v>
      </c>
      <c r="AE55" s="5"/>
      <c r="AF55" s="6" t="s">
        <v>60</v>
      </c>
    </row>
    <row r="56" spans="1:32" ht="8.1" customHeight="1" x14ac:dyDescent="0.2">
      <c r="A56" s="13"/>
      <c r="B56" s="16"/>
      <c r="C56" s="14"/>
      <c r="D56" s="14"/>
      <c r="E56" s="14"/>
      <c r="F56" s="14"/>
      <c r="G56" s="14"/>
      <c r="H56" s="14"/>
      <c r="I56" s="34"/>
      <c r="J56" s="14"/>
      <c r="K56" s="14"/>
      <c r="L56" s="14"/>
      <c r="M56" s="14"/>
      <c r="N56" s="14"/>
      <c r="O56" s="14"/>
      <c r="P56" s="68"/>
      <c r="Q56" s="69"/>
      <c r="R56" s="69"/>
      <c r="S56" s="69"/>
      <c r="T56" s="69"/>
      <c r="U56" s="48"/>
      <c r="V56" s="14"/>
      <c r="X56" s="11"/>
      <c r="Z56" s="11"/>
      <c r="AB56" s="7"/>
      <c r="AC56" s="8"/>
      <c r="AD56" s="8">
        <f>AD41</f>
        <v>0</v>
      </c>
      <c r="AE56" s="8"/>
      <c r="AF56" s="9" t="s">
        <v>61</v>
      </c>
    </row>
    <row r="57" spans="1:32" x14ac:dyDescent="0.2">
      <c r="A57" s="13"/>
      <c r="B57" s="16"/>
      <c r="C57" s="25">
        <v>7.4999999999999997E-2</v>
      </c>
      <c r="D57" s="14"/>
      <c r="E57" s="29"/>
      <c r="F57" s="25"/>
      <c r="G57" s="29"/>
      <c r="H57" s="14"/>
      <c r="I57" s="34"/>
      <c r="J57" s="22" t="s">
        <v>13</v>
      </c>
      <c r="K57" s="14"/>
      <c r="L57" s="41"/>
      <c r="M57" s="14"/>
      <c r="N57" s="14"/>
      <c r="O57" s="14"/>
      <c r="P57" s="68"/>
      <c r="Q57" s="69"/>
      <c r="R57" s="69"/>
      <c r="S57" s="69"/>
      <c r="T57" s="69"/>
      <c r="U57" s="48"/>
      <c r="V57" s="14"/>
      <c r="X57" s="12">
        <f>IF(E57&gt;E55,1,0)</f>
        <v>0</v>
      </c>
      <c r="Z57" s="12">
        <f>IF(G57&gt;G55,1,0)</f>
        <v>0</v>
      </c>
    </row>
    <row r="58" spans="1:32" ht="8.1" customHeight="1" x14ac:dyDescent="0.2">
      <c r="A58" s="13"/>
      <c r="B58" s="16"/>
      <c r="C58" s="14"/>
      <c r="D58" s="14"/>
      <c r="E58" s="14"/>
      <c r="F58" s="14"/>
      <c r="G58" s="14"/>
      <c r="H58" s="14"/>
      <c r="I58" s="34"/>
      <c r="J58" s="14"/>
      <c r="K58" s="14"/>
      <c r="L58" s="14"/>
      <c r="M58" s="14"/>
      <c r="N58" s="14"/>
      <c r="O58" s="14"/>
      <c r="P58" s="68"/>
      <c r="Q58" s="69"/>
      <c r="R58" s="69"/>
      <c r="S58" s="69"/>
      <c r="T58" s="69"/>
      <c r="U58" s="48"/>
      <c r="V58" s="14"/>
    </row>
    <row r="59" spans="1:32" ht="12.75" thickBot="1" x14ac:dyDescent="0.25">
      <c r="A59" s="13"/>
      <c r="B59" s="16"/>
      <c r="C59" s="25"/>
      <c r="D59" s="14"/>
      <c r="E59" s="25" t="s">
        <v>44</v>
      </c>
      <c r="F59" s="25"/>
      <c r="G59" s="25" t="s">
        <v>45</v>
      </c>
      <c r="H59" s="14"/>
      <c r="I59" s="34"/>
      <c r="J59" s="14"/>
      <c r="K59" s="14"/>
      <c r="L59" s="14"/>
      <c r="M59" s="14"/>
      <c r="N59" s="14"/>
      <c r="O59" s="14"/>
      <c r="P59" s="70"/>
      <c r="Q59" s="71"/>
      <c r="R59" s="71"/>
      <c r="S59" s="71"/>
      <c r="T59" s="71"/>
      <c r="U59" s="49"/>
      <c r="V59" s="14"/>
      <c r="X59" s="5"/>
      <c r="Y59" s="5"/>
      <c r="Z59" s="10" t="s">
        <v>62</v>
      </c>
      <c r="AA59" s="5"/>
      <c r="AB59" s="5"/>
    </row>
    <row r="60" spans="1:32" ht="8.1" customHeight="1" thickTop="1" x14ac:dyDescent="0.2">
      <c r="A60" s="13"/>
      <c r="B60" s="16"/>
      <c r="C60" s="14"/>
      <c r="D60" s="14"/>
      <c r="E60" s="14"/>
      <c r="F60" s="14"/>
      <c r="G60" s="14"/>
      <c r="H60" s="14"/>
      <c r="I60" s="33"/>
      <c r="J60" s="23"/>
      <c r="K60" s="23"/>
      <c r="L60" s="23"/>
      <c r="M60" s="23"/>
      <c r="N60" s="23"/>
      <c r="O60" s="23"/>
      <c r="P60" s="23"/>
      <c r="Q60" s="23"/>
      <c r="R60" s="23"/>
      <c r="S60" s="23"/>
      <c r="T60" s="23"/>
      <c r="U60" s="46"/>
      <c r="V60" s="14"/>
      <c r="X60" s="5"/>
      <c r="Y60" s="5"/>
      <c r="Z60" s="11" t="s">
        <v>47</v>
      </c>
      <c r="AA60" s="5"/>
      <c r="AB60" s="5"/>
    </row>
    <row r="61" spans="1:32" ht="12.75" x14ac:dyDescent="0.2">
      <c r="A61" s="13"/>
      <c r="B61" s="16"/>
      <c r="C61" s="25" t="s">
        <v>63</v>
      </c>
      <c r="D61" s="14"/>
      <c r="E61" s="30"/>
      <c r="F61" s="25"/>
      <c r="G61" s="30"/>
      <c r="H61" s="14"/>
      <c r="I61" s="34"/>
      <c r="J61" s="39" t="str">
        <f>IF(MAX(AD49:AD56)=1,"Warning:","")</f>
        <v/>
      </c>
      <c r="K61" s="14"/>
      <c r="L61" s="14"/>
      <c r="M61" s="14"/>
      <c r="N61" s="14"/>
      <c r="O61" s="14"/>
      <c r="P61" s="14"/>
      <c r="Q61" s="14"/>
      <c r="R61" s="14"/>
      <c r="S61" s="14"/>
      <c r="T61" s="14"/>
      <c r="U61" s="45"/>
      <c r="V61" s="14"/>
      <c r="X61" s="5"/>
      <c r="Y61" s="5"/>
      <c r="Z61" s="12">
        <f>IF(OR(E61="",G61=""),0,IF(OR(G61&lt;E61-AB24,G61&gt;E61+AB24),1,0))</f>
        <v>0</v>
      </c>
      <c r="AA61" s="5"/>
      <c r="AB61" s="5"/>
    </row>
    <row r="62" spans="1:32" ht="8.1" customHeight="1" x14ac:dyDescent="0.2">
      <c r="A62" s="13"/>
      <c r="B62" s="16"/>
      <c r="C62" s="14"/>
      <c r="D62" s="14"/>
      <c r="E62" s="14"/>
      <c r="F62" s="14"/>
      <c r="G62" s="14"/>
      <c r="H62" s="14"/>
      <c r="I62" s="34"/>
      <c r="J62" s="14"/>
      <c r="K62" s="14"/>
      <c r="L62" s="14"/>
      <c r="M62" s="14"/>
      <c r="N62" s="14"/>
      <c r="O62" s="14"/>
      <c r="P62" s="14"/>
      <c r="Q62" s="14"/>
      <c r="R62" s="14"/>
      <c r="S62" s="14"/>
      <c r="T62" s="14"/>
      <c r="U62" s="45"/>
      <c r="V62" s="14"/>
      <c r="X62" s="5"/>
      <c r="Y62" s="5"/>
      <c r="Z62" s="5"/>
      <c r="AA62" s="5"/>
      <c r="AB62" s="5"/>
    </row>
    <row r="63" spans="1:32" x14ac:dyDescent="0.2">
      <c r="A63" s="13"/>
      <c r="B63" s="16"/>
      <c r="C63" s="25" t="s">
        <v>64</v>
      </c>
      <c r="D63" s="14"/>
      <c r="E63" s="30"/>
      <c r="F63" s="25"/>
      <c r="G63" s="31">
        <v>4</v>
      </c>
      <c r="H63" s="14"/>
      <c r="I63" s="34"/>
      <c r="J63" s="40" t="str">
        <f>IF(MAX(AD49:AD56)=0,"",VLOOKUP(1,AD49:AF56,3,FALSE))</f>
        <v/>
      </c>
      <c r="K63" s="14"/>
      <c r="L63" s="14"/>
      <c r="M63" s="14"/>
      <c r="N63" s="14"/>
      <c r="O63" s="14"/>
      <c r="P63" s="14"/>
      <c r="Q63" s="14"/>
      <c r="R63" s="14"/>
      <c r="S63" s="14"/>
      <c r="T63" s="14"/>
      <c r="U63" s="45"/>
      <c r="V63" s="14"/>
      <c r="X63" s="5"/>
      <c r="Y63" s="5"/>
      <c r="Z63" s="5"/>
      <c r="AA63" s="5"/>
      <c r="AB63" s="5"/>
    </row>
    <row r="64" spans="1:32" ht="8.1" customHeight="1" thickBot="1" x14ac:dyDescent="0.25">
      <c r="A64" s="13"/>
      <c r="B64" s="18"/>
      <c r="C64" s="26"/>
      <c r="D64" s="26"/>
      <c r="E64" s="26"/>
      <c r="F64" s="26"/>
      <c r="G64" s="26"/>
      <c r="H64" s="26"/>
      <c r="I64" s="36"/>
      <c r="J64" s="26"/>
      <c r="K64" s="26"/>
      <c r="L64" s="26"/>
      <c r="M64" s="26"/>
      <c r="N64" s="26"/>
      <c r="O64" s="26"/>
      <c r="P64" s="26"/>
      <c r="Q64" s="26"/>
      <c r="R64" s="26"/>
      <c r="S64" s="26"/>
      <c r="T64" s="26"/>
      <c r="U64" s="50"/>
      <c r="V64" s="14"/>
      <c r="X64" s="5"/>
      <c r="Y64" s="5"/>
      <c r="Z64" s="5"/>
      <c r="AA64" s="5"/>
      <c r="AB64" s="5"/>
    </row>
    <row r="65" spans="1:22" ht="8.1" customHeight="1" x14ac:dyDescent="0.2">
      <c r="A65" s="14"/>
      <c r="B65" s="14"/>
      <c r="C65" s="14"/>
      <c r="D65" s="14"/>
      <c r="E65" s="14"/>
      <c r="F65" s="14"/>
      <c r="G65" s="14"/>
      <c r="H65" s="14"/>
      <c r="I65" s="14"/>
      <c r="J65" s="14"/>
      <c r="K65" s="14"/>
      <c r="L65" s="14"/>
      <c r="M65" s="14"/>
      <c r="N65" s="14"/>
      <c r="O65" s="14"/>
      <c r="P65" s="14"/>
      <c r="Q65" s="14"/>
      <c r="R65" s="14"/>
      <c r="S65" s="14"/>
      <c r="T65" s="14"/>
      <c r="U65" s="14"/>
      <c r="V65" s="14"/>
    </row>
  </sheetData>
  <sheetProtection algorithmName="SHA-512" hashValue="EG8AfA3WJXsi+7t1ODvBn9zXdPMi+kQFM1K+D6W5WBme2pzDSoCswFIOmoaSj24KnZTBrEbkTCR0OrhEbZlXJw==" saltValue="Fb38sBXDEimOc1mO/cB2fA==" spinCount="100000" sheet="1" objects="1" scenarios="1" selectLockedCells="1"/>
  <mergeCells count="28">
    <mergeCell ref="N35:P35"/>
    <mergeCell ref="N37:P37"/>
    <mergeCell ref="N39:P39"/>
    <mergeCell ref="P43:T59"/>
    <mergeCell ref="L47:N47"/>
    <mergeCell ref="L55:N55"/>
    <mergeCell ref="X20:AA20"/>
    <mergeCell ref="C22:H22"/>
    <mergeCell ref="N22:P22"/>
    <mergeCell ref="X22:AA22"/>
    <mergeCell ref="C24:H24"/>
    <mergeCell ref="X24:AA24"/>
    <mergeCell ref="E11:G11"/>
    <mergeCell ref="C16:H16"/>
    <mergeCell ref="C18:H18"/>
    <mergeCell ref="N18:P18"/>
    <mergeCell ref="N33:P33"/>
    <mergeCell ref="C20:H20"/>
    <mergeCell ref="N20:P20"/>
    <mergeCell ref="D29:H29"/>
    <mergeCell ref="N29:P29"/>
    <mergeCell ref="N31:P31"/>
    <mergeCell ref="E7:G7"/>
    <mergeCell ref="L7:P7"/>
    <mergeCell ref="N3:T5"/>
    <mergeCell ref="F5:I5"/>
    <mergeCell ref="E9:G9"/>
    <mergeCell ref="L9:P9"/>
  </mergeCells>
  <conditionalFormatting sqref="R41 T41">
    <cfRule type="expression" dxfId="3" priority="4">
      <formula>AB41=1</formula>
    </cfRule>
  </conditionalFormatting>
  <conditionalFormatting sqref="G45">
    <cfRule type="expression" dxfId="2" priority="3">
      <formula>OR($AB$47=1,$AF$47=1)</formula>
    </cfRule>
  </conditionalFormatting>
  <conditionalFormatting sqref="G57">
    <cfRule type="expression" dxfId="1" priority="2">
      <formula>$AD$47=1</formula>
    </cfRule>
  </conditionalFormatting>
  <conditionalFormatting sqref="G61">
    <cfRule type="expression" dxfId="0" priority="1">
      <formula>$Z$61=1</formula>
    </cfRule>
  </conditionalFormatting>
  <dataValidations count="5">
    <dataValidation type="decimal" allowBlank="1" showInputMessage="1" showErrorMessage="1" errorTitle="Error" error="Please enter a numeric value." sqref="J22 J24 N24" xr:uid="{4517DEF0-2F6D-4EC9-849A-31F66D4572E0}">
      <formula1>-10000</formula1>
      <formula2>10000</formula2>
    </dataValidation>
    <dataValidation type="decimal" allowBlank="1" showInputMessage="1" showErrorMessage="1" errorTitle="Error" error="Please enter a value between 0 and 100." sqref="E33 E35 E37 E39 E41 E43 E45 E47 E49 E51 E53 E55 E57 G57 G55 G53 G51 G49 G47 G45 G43 G41 G39 G37 G35 G33 R31 R33 R35 R37 R39 T39 T37 T35 T33 T31" xr:uid="{C0FFAC7D-D5CB-4579-B093-4C7771545B20}">
      <formula1>0</formula1>
      <formula2>100</formula2>
    </dataValidation>
    <dataValidation type="list" allowBlank="1" showInputMessage="1" showErrorMessage="1" sqref="J20" xr:uid="{8C230367-09AA-4BF3-96D7-35020D26FBED}">
      <formula1>$X$15:$X$16</formula1>
    </dataValidation>
    <dataValidation type="date" allowBlank="1" showInputMessage="1" showErrorMessage="1" errorTitle="Error" error="Please enter a valid date." sqref="L57 E9:G9 L49" xr:uid="{8D66975C-6069-4AF9-9CB6-6C676B397B8E}">
      <formula1>43831</formula1>
      <formula2>47848</formula2>
    </dataValidation>
    <dataValidation type="list" allowBlank="1" showInputMessage="1" showErrorMessage="1" sqref="J16" xr:uid="{D9AB33FB-818D-4D47-8C02-56C9508E9301}">
      <formula1>$X$4:$X$13</formula1>
    </dataValidation>
  </dataValidations>
  <pageMargins left="0" right="0" top="0" bottom="0" header="0" footer="0"/>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JMF Submission Form</vt:lpstr>
      <vt:lpstr>'JMF Submission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Hudon, Joe   (DTI/MTI)</dc:creator>
  <cp:lastModifiedBy>Hudon, Joe   (DTI/MTI)</cp:lastModifiedBy>
  <cp:lastPrinted>2021-03-22T19:45:01Z</cp:lastPrinted>
  <dcterms:created xsi:type="dcterms:W3CDTF">2021-01-21T12:23:40Z</dcterms:created>
  <dcterms:modified xsi:type="dcterms:W3CDTF">2021-03-22T19:46:34Z</dcterms:modified>
</cp:coreProperties>
</file>